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TABULKA" sheetId="1" r:id="rId1"/>
  </sheets>
  <definedNames>
    <definedName name="body_celkem">'TABULKA'!$BN$4:$BN$13</definedName>
    <definedName name="_xlnm.Print_Area" localSheetId="0">'TABULKA'!$A$1:$BM$14</definedName>
  </definedNames>
  <calcPr fullCalcOnLoad="1"/>
</workbook>
</file>

<file path=xl/sharedStrings.xml><?xml version="1.0" encoding="utf-8"?>
<sst xmlns="http://schemas.openxmlformats.org/spreadsheetml/2006/main" count="255" uniqueCount="46">
  <si>
    <t>Výsledky DIVIZE II - PLLH Pelhřimovska  2014 – 2015</t>
  </si>
  <si>
    <t>Horní Ves</t>
  </si>
  <si>
    <t>Goldservis</t>
  </si>
  <si>
    <t>Zmišovice</t>
  </si>
  <si>
    <t>Křelovice</t>
  </si>
  <si>
    <t>Beton</t>
  </si>
  <si>
    <t>Bar U Dubů</t>
  </si>
  <si>
    <t>Auto Bupi</t>
  </si>
  <si>
    <t>Kartáčovny</t>
  </si>
  <si>
    <t>Pelmont</t>
  </si>
  <si>
    <t>Podniková liga  2014/2015</t>
  </si>
  <si>
    <t>AHC Pelhřimov</t>
  </si>
  <si>
    <t>Černov</t>
  </si>
  <si>
    <t>Gumoví medvídci</t>
  </si>
  <si>
    <t>Prantl team</t>
  </si>
  <si>
    <t>Milíčov</t>
  </si>
  <si>
    <t>Status</t>
  </si>
  <si>
    <t>Veselá</t>
  </si>
  <si>
    <t>Počátky</t>
  </si>
  <si>
    <t>Skore</t>
  </si>
  <si>
    <t>Body</t>
  </si>
  <si>
    <t>Pořadí</t>
  </si>
  <si>
    <t>Body celkem</t>
  </si>
  <si>
    <t>bodu/1zapas</t>
  </si>
  <si>
    <t>body</t>
  </si>
  <si>
    <t>vzájemný</t>
  </si>
  <si>
    <t>rozdíl</t>
  </si>
  <si>
    <t>podíl</t>
  </si>
  <si>
    <t>los</t>
  </si>
  <si>
    <t>zápasů</t>
  </si>
  <si>
    <t>Výhry</t>
  </si>
  <si>
    <t>Remizy</t>
  </si>
  <si>
    <t>Prohry</t>
  </si>
  <si>
    <t>AHC PELHŘIMOV</t>
  </si>
  <si>
    <t>-</t>
  </si>
  <si>
    <t>AUTO BUPI</t>
  </si>
  <si>
    <t>ČERNOV</t>
  </si>
  <si>
    <t>BAR U DUBŮ</t>
  </si>
  <si>
    <t>GUMOVÍ MEDVÍDCI</t>
  </si>
  <si>
    <t>PRANTL TEAM</t>
  </si>
  <si>
    <t>MILÍČOV</t>
  </si>
  <si>
    <t>STATUS</t>
  </si>
  <si>
    <t>VESELÁ</t>
  </si>
  <si>
    <t>POČÁTKY</t>
  </si>
  <si>
    <t>PODNIKOVÁ LIGA NA WEBU http://www.hokej.tedi.cz</t>
  </si>
  <si>
    <t>www.hokej.tedi.cz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</si>
</sst>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26"/>
      <name val="Arial Black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55"/>
      <name val="Arial"/>
      <family val="2"/>
    </font>
    <font>
      <b/>
      <sz val="28"/>
      <name val="Arial Black"/>
      <family val="2"/>
    </font>
    <font>
      <b/>
      <sz val="52"/>
      <name val="Arial Black"/>
      <family val="2"/>
    </font>
    <font>
      <b/>
      <sz val="48"/>
      <name val="Arial Black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double"/>
      <top style="thick"/>
      <bottom style="double"/>
    </border>
    <border>
      <left style="double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n">
        <color indexed="8"/>
      </right>
      <top style="thick"/>
      <bottom style="double"/>
    </border>
    <border>
      <left style="thin">
        <color indexed="8"/>
      </left>
      <right>
        <color indexed="63"/>
      </right>
      <top style="thick"/>
      <bottom style="double"/>
    </border>
    <border>
      <left style="thin">
        <color indexed="8"/>
      </left>
      <right>
        <color indexed="63"/>
      </right>
      <top style="thick"/>
      <bottom style="double">
        <color indexed="8"/>
      </bottom>
    </border>
    <border>
      <left>
        <color indexed="63"/>
      </left>
      <right>
        <color indexed="63"/>
      </right>
      <top style="thick"/>
      <bottom style="double">
        <color indexed="8"/>
      </bottom>
    </border>
    <border>
      <left>
        <color indexed="63"/>
      </left>
      <right style="thin">
        <color indexed="8"/>
      </right>
      <top style="thick"/>
      <bottom style="double">
        <color indexed="8"/>
      </bottom>
    </border>
    <border>
      <left>
        <color indexed="63"/>
      </left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>
        <color indexed="8"/>
      </left>
      <right style="thin">
        <color indexed="8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 style="hair">
        <color indexed="8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thick"/>
      <top style="double"/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double"/>
      <top>
        <color indexed="63"/>
      </top>
      <bottom style="thin">
        <color indexed="8"/>
      </bottom>
    </border>
    <border>
      <left style="thick"/>
      <right style="double"/>
      <top style="thin"/>
      <bottom style="thin"/>
    </border>
    <border>
      <left style="thick"/>
      <right style="double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2" borderId="8" applyNumberFormat="0" applyAlignment="0" applyProtection="0"/>
    <xf numFmtId="0" fontId="18" fillId="2" borderId="9" applyNumberFormat="0" applyAlignment="0" applyProtection="0"/>
    <xf numFmtId="0" fontId="19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13" borderId="0" xfId="0" applyFont="1" applyFill="1" applyAlignment="1">
      <alignment vertical="center"/>
    </xf>
    <xf numFmtId="0" fontId="21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textRotation="90"/>
    </xf>
    <xf numFmtId="0" fontId="0" fillId="19" borderId="0" xfId="0" applyFont="1" applyFill="1" applyAlignment="1">
      <alignment/>
    </xf>
    <xf numFmtId="0" fontId="23" fillId="19" borderId="0" xfId="0" applyFont="1" applyFill="1" applyAlignment="1">
      <alignment/>
    </xf>
    <xf numFmtId="0" fontId="0" fillId="0" borderId="0" xfId="0" applyFont="1" applyAlignment="1">
      <alignment/>
    </xf>
    <xf numFmtId="0" fontId="24" fillId="19" borderId="0" xfId="0" applyFont="1" applyFill="1" applyAlignment="1">
      <alignment vertical="center"/>
    </xf>
    <xf numFmtId="0" fontId="25" fillId="6" borderId="10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5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5" fillId="3" borderId="21" xfId="0" applyFont="1" applyFill="1" applyBorder="1" applyAlignment="1">
      <alignment vertical="center"/>
    </xf>
    <xf numFmtId="0" fontId="25" fillId="3" borderId="22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vertical="center"/>
    </xf>
    <xf numFmtId="0" fontId="25" fillId="3" borderId="22" xfId="0" applyFont="1" applyFill="1" applyBorder="1" applyAlignment="1">
      <alignment vertical="center"/>
    </xf>
    <xf numFmtId="0" fontId="25" fillId="3" borderId="24" xfId="0" applyFont="1" applyFill="1" applyBorder="1" applyAlignment="1">
      <alignment vertical="center"/>
    </xf>
    <xf numFmtId="0" fontId="25" fillId="3" borderId="22" xfId="0" applyFont="1" applyFill="1" applyBorder="1" applyAlignment="1">
      <alignment horizontal="right" vertical="center"/>
    </xf>
    <xf numFmtId="0" fontId="25" fillId="3" borderId="25" xfId="0" applyFont="1" applyFill="1" applyBorder="1" applyAlignment="1">
      <alignment vertical="center"/>
    </xf>
    <xf numFmtId="0" fontId="25" fillId="3" borderId="26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5" fillId="3" borderId="26" xfId="0" applyFont="1" applyFill="1" applyBorder="1" applyAlignment="1">
      <alignment horizontal="right" vertical="center"/>
    </xf>
    <xf numFmtId="0" fontId="25" fillId="3" borderId="27" xfId="0" applyFont="1" applyFill="1" applyBorder="1" applyAlignment="1">
      <alignment vertical="center"/>
    </xf>
    <xf numFmtId="0" fontId="25" fillId="20" borderId="11" xfId="0" applyFont="1" applyFill="1" applyBorder="1" applyAlignment="1">
      <alignment vertical="center"/>
    </xf>
    <xf numFmtId="0" fontId="25" fillId="20" borderId="12" xfId="0" applyFont="1" applyFill="1" applyBorder="1" applyAlignment="1">
      <alignment horizontal="center" vertical="center"/>
    </xf>
    <xf numFmtId="0" fontId="25" fillId="20" borderId="13" xfId="0" applyFont="1" applyFill="1" applyBorder="1" applyAlignment="1">
      <alignment vertical="center"/>
    </xf>
    <xf numFmtId="0" fontId="25" fillId="20" borderId="28" xfId="0" applyFont="1" applyFill="1" applyBorder="1" applyAlignment="1">
      <alignment horizontal="center" vertical="center"/>
    </xf>
    <xf numFmtId="0" fontId="25" fillId="20" borderId="29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0" fillId="0" borderId="0" xfId="0" applyFont="1" applyAlignment="1">
      <alignment vertical="center" textRotation="90"/>
    </xf>
    <xf numFmtId="0" fontId="24" fillId="0" borderId="0" xfId="0" applyFont="1" applyAlignment="1">
      <alignment vertical="center" textRotation="90"/>
    </xf>
    <xf numFmtId="0" fontId="24" fillId="0" borderId="0" xfId="0" applyFont="1" applyAlignment="1">
      <alignment vertical="center"/>
    </xf>
    <xf numFmtId="0" fontId="26" fillId="3" borderId="30" xfId="0" applyFont="1" applyFill="1" applyBorder="1" applyAlignment="1">
      <alignment vertical="center"/>
    </xf>
    <xf numFmtId="0" fontId="27" fillId="12" borderId="31" xfId="0" applyFont="1" applyFill="1" applyBorder="1" applyAlignment="1">
      <alignment horizontal="center" vertical="center"/>
    </xf>
    <xf numFmtId="0" fontId="27" fillId="12" borderId="32" xfId="0" applyFont="1" applyFill="1" applyBorder="1" applyAlignment="1">
      <alignment horizontal="center" vertical="center"/>
    </xf>
    <xf numFmtId="0" fontId="27" fillId="12" borderId="33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21" borderId="34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/>
    </xf>
    <xf numFmtId="0" fontId="27" fillId="21" borderId="33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/>
    </xf>
    <xf numFmtId="1" fontId="27" fillId="8" borderId="38" xfId="0" applyNumberFormat="1" applyFont="1" applyFill="1" applyBorder="1" applyAlignment="1">
      <alignment horizontal="center" vertical="center"/>
    </xf>
    <xf numFmtId="0" fontId="28" fillId="8" borderId="38" xfId="0" applyFont="1" applyFill="1" applyBorder="1" applyAlignment="1">
      <alignment horizontal="center" vertical="center"/>
    </xf>
    <xf numFmtId="1" fontId="27" fillId="8" borderId="39" xfId="0" applyNumberFormat="1" applyFont="1" applyFill="1" applyBorder="1" applyAlignment="1">
      <alignment horizontal="center" vertical="center"/>
    </xf>
    <xf numFmtId="0" fontId="27" fillId="18" borderId="40" xfId="0" applyFont="1" applyFill="1" applyBorder="1" applyAlignment="1">
      <alignment horizontal="center" vertical="center"/>
    </xf>
    <xf numFmtId="0" fontId="28" fillId="9" borderId="41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3" borderId="0" xfId="0" applyNumberFormat="1" applyFont="1" applyFill="1" applyAlignment="1">
      <alignment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12" borderId="43" xfId="0" applyFont="1" applyFill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21" borderId="45" xfId="0" applyFont="1" applyFill="1" applyBorder="1" applyAlignment="1">
      <alignment horizontal="center" vertical="center"/>
    </xf>
    <xf numFmtId="0" fontId="27" fillId="2" borderId="47" xfId="0" applyFont="1" applyFill="1" applyBorder="1" applyAlignment="1">
      <alignment horizontal="center" vertical="center"/>
    </xf>
    <xf numFmtId="0" fontId="27" fillId="21" borderId="44" xfId="0" applyFont="1" applyFill="1" applyBorder="1" applyAlignment="1">
      <alignment horizontal="center" vertical="center"/>
    </xf>
    <xf numFmtId="0" fontId="27" fillId="2" borderId="45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43" xfId="0" applyFont="1" applyFill="1" applyBorder="1" applyAlignment="1">
      <alignment horizontal="center" vertical="center"/>
    </xf>
    <xf numFmtId="0" fontId="27" fillId="2" borderId="46" xfId="0" applyFont="1" applyFill="1" applyBorder="1" applyAlignment="1">
      <alignment horizontal="center" vertical="center"/>
    </xf>
    <xf numFmtId="0" fontId="27" fillId="2" borderId="48" xfId="0" applyFont="1" applyFill="1" applyBorder="1" applyAlignment="1">
      <alignment horizontal="center" vertical="center"/>
    </xf>
    <xf numFmtId="1" fontId="27" fillId="8" borderId="43" xfId="0" applyNumberFormat="1" applyFont="1" applyFill="1" applyBorder="1" applyAlignment="1">
      <alignment horizontal="center" vertical="center"/>
    </xf>
    <xf numFmtId="0" fontId="28" fillId="8" borderId="43" xfId="0" applyFont="1" applyFill="1" applyBorder="1" applyAlignment="1">
      <alignment horizontal="center" vertical="center"/>
    </xf>
    <xf numFmtId="1" fontId="27" fillId="8" borderId="44" xfId="0" applyNumberFormat="1" applyFont="1" applyFill="1" applyBorder="1" applyAlignment="1">
      <alignment horizontal="center" vertical="center"/>
    </xf>
    <xf numFmtId="0" fontId="27" fillId="18" borderId="49" xfId="0" applyFont="1" applyFill="1" applyBorder="1" applyAlignment="1">
      <alignment horizontal="center" vertical="center"/>
    </xf>
    <xf numFmtId="0" fontId="28" fillId="9" borderId="50" xfId="0" applyFont="1" applyFill="1" applyBorder="1" applyAlignment="1">
      <alignment horizontal="center" vertical="center"/>
    </xf>
    <xf numFmtId="0" fontId="26" fillId="3" borderId="51" xfId="0" applyFont="1" applyFill="1" applyBorder="1" applyAlignment="1">
      <alignment vertical="center" wrapText="1"/>
    </xf>
    <xf numFmtId="0" fontId="27" fillId="12" borderId="45" xfId="0" applyFont="1" applyFill="1" applyBorder="1" applyAlignment="1">
      <alignment horizontal="center" vertical="center"/>
    </xf>
    <xf numFmtId="0" fontId="27" fillId="12" borderId="44" xfId="0" applyFont="1" applyFill="1" applyBorder="1" applyAlignment="1">
      <alignment horizontal="center" vertical="center"/>
    </xf>
    <xf numFmtId="0" fontId="27" fillId="12" borderId="46" xfId="0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29" fillId="22" borderId="45" xfId="0" applyFont="1" applyFill="1" applyBorder="1" applyAlignment="1">
      <alignment horizontal="center" vertical="center"/>
    </xf>
    <xf numFmtId="0" fontId="27" fillId="12" borderId="47" xfId="0" applyFont="1" applyFill="1" applyBorder="1" applyAlignment="1">
      <alignment horizontal="center" vertical="center"/>
    </xf>
    <xf numFmtId="0" fontId="29" fillId="22" borderId="44" xfId="0" applyFont="1" applyFill="1" applyBorder="1" applyAlignment="1">
      <alignment horizontal="center" vertical="center"/>
    </xf>
    <xf numFmtId="0" fontId="26" fillId="3" borderId="52" xfId="0" applyFont="1" applyFill="1" applyBorder="1" applyAlignment="1">
      <alignment vertical="center"/>
    </xf>
    <xf numFmtId="0" fontId="26" fillId="3" borderId="53" xfId="0" applyFont="1" applyFill="1" applyBorder="1" applyAlignment="1">
      <alignment vertical="center"/>
    </xf>
    <xf numFmtId="0" fontId="27" fillId="0" borderId="54" xfId="0" applyFont="1" applyBorder="1" applyAlignment="1">
      <alignment horizontal="center" vertical="center"/>
    </xf>
    <xf numFmtId="0" fontId="28" fillId="9" borderId="55" xfId="0" applyFont="1" applyFill="1" applyBorder="1" applyAlignment="1">
      <alignment horizontal="center" vertical="center"/>
    </xf>
    <xf numFmtId="0" fontId="26" fillId="3" borderId="51" xfId="0" applyFont="1" applyFill="1" applyBorder="1" applyAlignment="1">
      <alignment vertical="center"/>
    </xf>
    <xf numFmtId="0" fontId="27" fillId="12" borderId="48" xfId="0" applyFont="1" applyFill="1" applyBorder="1" applyAlignment="1">
      <alignment horizontal="center" vertical="center"/>
    </xf>
    <xf numFmtId="0" fontId="28" fillId="9" borderId="56" xfId="0" applyFont="1" applyFill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30" fillId="13" borderId="0" xfId="0" applyFont="1" applyFill="1" applyAlignment="1">
      <alignment vertical="center"/>
    </xf>
    <xf numFmtId="0" fontId="0" fillId="13" borderId="0" xfId="0" applyFont="1" applyFill="1" applyAlignment="1">
      <alignment vertical="center"/>
    </xf>
    <xf numFmtId="0" fontId="31" fillId="13" borderId="0" xfId="0" applyFont="1" applyFill="1" applyAlignment="1">
      <alignment vertical="center"/>
    </xf>
    <xf numFmtId="0" fontId="32" fillId="13" borderId="0" xfId="0" applyFont="1" applyFill="1" applyAlignment="1">
      <alignment vertical="center"/>
    </xf>
    <xf numFmtId="0" fontId="31" fillId="13" borderId="57" xfId="0" applyFont="1" applyFill="1" applyBorder="1" applyAlignment="1">
      <alignment vertical="center"/>
    </xf>
    <xf numFmtId="0" fontId="0" fillId="13" borderId="58" xfId="0" applyFont="1" applyFill="1" applyBorder="1" applyAlignment="1">
      <alignment vertical="center"/>
    </xf>
    <xf numFmtId="0" fontId="22" fillId="13" borderId="58" xfId="0" applyFont="1" applyFill="1" applyBorder="1" applyAlignment="1">
      <alignment vertical="center"/>
    </xf>
    <xf numFmtId="0" fontId="0" fillId="13" borderId="22" xfId="0" applyFont="1" applyFill="1" applyBorder="1" applyAlignment="1">
      <alignment vertical="center"/>
    </xf>
    <xf numFmtId="0" fontId="0" fillId="13" borderId="29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DG15"/>
  <sheetViews>
    <sheetView tabSelected="1" zoomScale="75" zoomScaleNormal="75" workbookViewId="0" topLeftCell="A1">
      <selection activeCell="A1" sqref="A1"/>
    </sheetView>
  </sheetViews>
  <sheetFormatPr defaultColWidth="11.7109375" defaultRowHeight="12.75"/>
  <cols>
    <col min="1" max="1" width="1.1484375" style="9" customWidth="1"/>
    <col min="2" max="2" width="20.00390625" style="9" customWidth="1"/>
    <col min="3" max="3" width="4.7109375" style="9" customWidth="1"/>
    <col min="4" max="4" width="3.28125" style="9" customWidth="1"/>
    <col min="5" max="6" width="4.7109375" style="9" customWidth="1"/>
    <col min="7" max="7" width="3.28125" style="9" customWidth="1"/>
    <col min="8" max="9" width="4.7109375" style="9" customWidth="1"/>
    <col min="10" max="10" width="3.28125" style="9" customWidth="1"/>
    <col min="11" max="11" width="5.140625" style="9" customWidth="1"/>
    <col min="12" max="12" width="4.7109375" style="9" customWidth="1"/>
    <col min="13" max="13" width="3.28125" style="9" customWidth="1"/>
    <col min="14" max="15" width="4.7109375" style="9" customWidth="1"/>
    <col min="16" max="16" width="3.28125" style="9" customWidth="1"/>
    <col min="17" max="18" width="4.7109375" style="9" customWidth="1"/>
    <col min="19" max="19" width="3.28125" style="9" customWidth="1"/>
    <col min="20" max="21" width="4.7109375" style="9" customWidth="1"/>
    <col min="22" max="22" width="3.28125" style="9" customWidth="1"/>
    <col min="23" max="24" width="4.7109375" style="9" customWidth="1"/>
    <col min="25" max="25" width="3.28125" style="9" customWidth="1"/>
    <col min="26" max="27" width="4.7109375" style="9" customWidth="1"/>
    <col min="28" max="28" width="3.28125" style="9" customWidth="1"/>
    <col min="29" max="29" width="4.8515625" style="9" customWidth="1"/>
    <col min="30" max="30" width="5.28125" style="9" customWidth="1"/>
    <col min="31" max="31" width="3.8515625" style="9" customWidth="1"/>
    <col min="32" max="32" width="3.7109375" style="9" customWidth="1"/>
    <col min="33" max="33" width="4.57421875" style="9" hidden="1" customWidth="1"/>
    <col min="34" max="34" width="3.421875" style="9" hidden="1" customWidth="1"/>
    <col min="35" max="35" width="4.421875" style="9" hidden="1" customWidth="1"/>
    <col min="36" max="36" width="4.00390625" style="9" hidden="1" customWidth="1"/>
    <col min="37" max="57" width="0.2890625" style="9" hidden="1" customWidth="1"/>
    <col min="58" max="58" width="3.57421875" style="9" hidden="1" customWidth="1"/>
    <col min="59" max="59" width="3.8515625" style="9" hidden="1" customWidth="1"/>
    <col min="60" max="60" width="5.421875" style="9" customWidth="1"/>
    <col min="61" max="61" width="3.57421875" style="9" customWidth="1"/>
    <col min="62" max="62" width="6.57421875" style="9" customWidth="1"/>
    <col min="63" max="63" width="7.28125" style="9" customWidth="1"/>
    <col min="64" max="64" width="11.7109375" style="9" customWidth="1"/>
    <col min="65" max="65" width="0.9921875" style="9" customWidth="1"/>
    <col min="66" max="66" width="12.140625" style="9" hidden="1" customWidth="1"/>
    <col min="67" max="67" width="4.421875" style="9" hidden="1" customWidth="1"/>
    <col min="68" max="76" width="4.8515625" style="9" hidden="1" customWidth="1"/>
    <col min="77" max="77" width="3.57421875" style="9" hidden="1" customWidth="1"/>
    <col min="78" max="85" width="3.00390625" style="9" hidden="1" customWidth="1"/>
    <col min="86" max="94" width="4.421875" style="9" hidden="1" customWidth="1"/>
    <col min="95" max="96" width="0" style="9" hidden="1" customWidth="1"/>
    <col min="97" max="16384" width="11.7109375" style="9" customWidth="1"/>
  </cols>
  <sheetData>
    <row r="1" spans="1:94" s="5" customFormat="1" ht="40.5" customHeight="1">
      <c r="A1" s="1"/>
      <c r="B1" s="2" t="s">
        <v>0</v>
      </c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  <c r="S1" s="1"/>
      <c r="T1" s="1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"/>
      <c r="AI1" s="1"/>
      <c r="AJ1" s="1"/>
      <c r="AK1" s="1"/>
      <c r="AL1" s="1"/>
      <c r="AM1" s="3"/>
      <c r="AN1" s="3"/>
      <c r="AO1" s="3"/>
      <c r="AP1" s="3"/>
      <c r="AQ1" s="3"/>
      <c r="AR1" s="3"/>
      <c r="AS1" s="3"/>
      <c r="AT1" s="3"/>
      <c r="AU1" s="3"/>
      <c r="AV1" s="3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4"/>
      <c r="BY1" s="6" t="s">
        <v>1</v>
      </c>
      <c r="BZ1" s="6" t="s">
        <v>2</v>
      </c>
      <c r="CA1" s="6" t="s">
        <v>3</v>
      </c>
      <c r="CB1" s="6" t="s">
        <v>4</v>
      </c>
      <c r="CC1" s="6" t="s">
        <v>5</v>
      </c>
      <c r="CD1" s="6" t="s">
        <v>6</v>
      </c>
      <c r="CE1" s="6" t="s">
        <v>7</v>
      </c>
      <c r="CF1" s="6" t="s">
        <v>8</v>
      </c>
      <c r="CG1" s="6" t="s">
        <v>9</v>
      </c>
      <c r="CH1" s="6" t="s">
        <v>1</v>
      </c>
      <c r="CI1" s="6" t="s">
        <v>2</v>
      </c>
      <c r="CJ1" s="6" t="s">
        <v>3</v>
      </c>
      <c r="CK1" s="6" t="s">
        <v>4</v>
      </c>
      <c r="CL1" s="6" t="s">
        <v>5</v>
      </c>
      <c r="CM1" s="6" t="s">
        <v>6</v>
      </c>
      <c r="CN1" s="6" t="s">
        <v>7</v>
      </c>
      <c r="CO1" s="6" t="s">
        <v>8</v>
      </c>
      <c r="CP1" s="6" t="s">
        <v>9</v>
      </c>
    </row>
    <row r="2" spans="1:65" ht="4.5" customHeight="1" thickBot="1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94" s="46" customFormat="1" ht="57" customHeight="1" thickBot="1" thickTop="1">
      <c r="A3" s="10"/>
      <c r="B3" s="11" t="s">
        <v>10</v>
      </c>
      <c r="C3" s="12" t="s">
        <v>11</v>
      </c>
      <c r="D3" s="13"/>
      <c r="E3" s="14"/>
      <c r="F3" s="15" t="s">
        <v>7</v>
      </c>
      <c r="G3" s="16"/>
      <c r="H3" s="17"/>
      <c r="I3" s="18" t="s">
        <v>12</v>
      </c>
      <c r="J3" s="19"/>
      <c r="K3" s="20"/>
      <c r="L3" s="15" t="s">
        <v>6</v>
      </c>
      <c r="M3" s="13"/>
      <c r="N3" s="21"/>
      <c r="O3" s="15" t="s">
        <v>13</v>
      </c>
      <c r="P3" s="16"/>
      <c r="Q3" s="17"/>
      <c r="R3" s="22" t="s">
        <v>14</v>
      </c>
      <c r="S3" s="23"/>
      <c r="T3" s="24"/>
      <c r="U3" s="15" t="s">
        <v>15</v>
      </c>
      <c r="V3" s="16"/>
      <c r="W3" s="17"/>
      <c r="X3" s="22" t="s">
        <v>16</v>
      </c>
      <c r="Y3" s="23"/>
      <c r="Z3" s="24"/>
      <c r="AA3" s="22" t="s">
        <v>17</v>
      </c>
      <c r="AB3" s="23"/>
      <c r="AC3" s="24"/>
      <c r="AD3" s="22" t="s">
        <v>18</v>
      </c>
      <c r="AE3" s="16"/>
      <c r="AF3" s="25"/>
      <c r="AG3" s="26"/>
      <c r="AH3" s="27" t="s">
        <v>1</v>
      </c>
      <c r="AI3" s="28"/>
      <c r="AJ3" s="29"/>
      <c r="AK3" s="27" t="s">
        <v>2</v>
      </c>
      <c r="AL3" s="30"/>
      <c r="AM3" s="31"/>
      <c r="AN3" s="27" t="s">
        <v>3</v>
      </c>
      <c r="AO3" s="28"/>
      <c r="AP3" s="29"/>
      <c r="AQ3" s="27" t="s">
        <v>4</v>
      </c>
      <c r="AR3" s="29"/>
      <c r="AS3" s="32"/>
      <c r="AT3" s="27" t="s">
        <v>5</v>
      </c>
      <c r="AU3" s="29"/>
      <c r="AV3" s="33" t="s">
        <v>6</v>
      </c>
      <c r="AW3" s="34"/>
      <c r="AX3" s="35"/>
      <c r="AY3" s="33" t="s">
        <v>7</v>
      </c>
      <c r="AZ3" s="34"/>
      <c r="BA3" s="35"/>
      <c r="BB3" s="36"/>
      <c r="BC3" s="27" t="s">
        <v>8</v>
      </c>
      <c r="BD3" s="28"/>
      <c r="BE3" s="29"/>
      <c r="BF3" s="27" t="s">
        <v>9</v>
      </c>
      <c r="BG3" s="37"/>
      <c r="BH3" s="38"/>
      <c r="BI3" s="39" t="s">
        <v>19</v>
      </c>
      <c r="BJ3" s="40"/>
      <c r="BK3" s="41" t="s">
        <v>20</v>
      </c>
      <c r="BL3" s="42" t="s">
        <v>21</v>
      </c>
      <c r="BM3" s="43"/>
      <c r="BN3" s="44" t="s">
        <v>22</v>
      </c>
      <c r="BO3" s="44" t="s">
        <v>23</v>
      </c>
      <c r="BP3" s="45" t="s">
        <v>24</v>
      </c>
      <c r="BQ3" s="45" t="s">
        <v>25</v>
      </c>
      <c r="BR3" s="45" t="s">
        <v>26</v>
      </c>
      <c r="BS3" s="45" t="s">
        <v>27</v>
      </c>
      <c r="BT3" s="45" t="s">
        <v>28</v>
      </c>
      <c r="BU3" s="45" t="s">
        <v>29</v>
      </c>
      <c r="BV3" s="45" t="s">
        <v>30</v>
      </c>
      <c r="BW3" s="45" t="s">
        <v>31</v>
      </c>
      <c r="BX3" s="45" t="s">
        <v>32</v>
      </c>
      <c r="BY3" s="46">
        <v>1</v>
      </c>
      <c r="BZ3" s="46">
        <v>2</v>
      </c>
      <c r="CA3" s="46">
        <v>3</v>
      </c>
      <c r="CB3" s="46">
        <v>4</v>
      </c>
      <c r="CC3" s="46">
        <v>5</v>
      </c>
      <c r="CD3" s="46">
        <v>6</v>
      </c>
      <c r="CE3" s="46">
        <v>7</v>
      </c>
      <c r="CF3" s="46">
        <v>8</v>
      </c>
      <c r="CG3" s="46">
        <v>9</v>
      </c>
      <c r="CH3" s="46">
        <v>10</v>
      </c>
      <c r="CI3" s="46">
        <v>11</v>
      </c>
      <c r="CJ3" s="46">
        <v>12</v>
      </c>
      <c r="CK3" s="46">
        <v>13</v>
      </c>
      <c r="CL3" s="46">
        <v>14</v>
      </c>
      <c r="CM3" s="46">
        <v>15</v>
      </c>
      <c r="CN3" s="46">
        <v>16</v>
      </c>
      <c r="CO3" s="46">
        <v>17</v>
      </c>
      <c r="CP3" s="46">
        <v>17</v>
      </c>
    </row>
    <row r="4" spans="1:111" ht="44.25" customHeight="1" thickTop="1">
      <c r="A4" s="7"/>
      <c r="B4" s="47" t="s">
        <v>33</v>
      </c>
      <c r="C4" s="48"/>
      <c r="D4" s="49"/>
      <c r="E4" s="50"/>
      <c r="F4" s="51">
        <v>4</v>
      </c>
      <c r="G4" s="51" t="s">
        <v>34</v>
      </c>
      <c r="H4" s="51">
        <v>6</v>
      </c>
      <c r="I4" s="52">
        <v>2</v>
      </c>
      <c r="J4" s="51" t="s">
        <v>34</v>
      </c>
      <c r="K4" s="53">
        <v>13</v>
      </c>
      <c r="L4" s="51">
        <v>4</v>
      </c>
      <c r="M4" s="51" t="s">
        <v>34</v>
      </c>
      <c r="N4" s="54">
        <v>8</v>
      </c>
      <c r="O4" s="55">
        <v>1</v>
      </c>
      <c r="P4" s="56" t="s">
        <v>34</v>
      </c>
      <c r="Q4" s="57">
        <v>1</v>
      </c>
      <c r="R4" s="58">
        <v>5</v>
      </c>
      <c r="S4" s="56" t="s">
        <v>34</v>
      </c>
      <c r="T4" s="59">
        <v>4</v>
      </c>
      <c r="U4" s="60">
        <v>3</v>
      </c>
      <c r="V4" s="56" t="s">
        <v>34</v>
      </c>
      <c r="W4" s="60">
        <v>3</v>
      </c>
      <c r="X4" s="58">
        <v>13</v>
      </c>
      <c r="Y4" s="56" t="s">
        <v>34</v>
      </c>
      <c r="Z4" s="59">
        <v>4</v>
      </c>
      <c r="AA4" s="58">
        <v>9</v>
      </c>
      <c r="AB4" s="56" t="s">
        <v>34</v>
      </c>
      <c r="AC4" s="59">
        <v>3</v>
      </c>
      <c r="AD4" s="60">
        <v>0</v>
      </c>
      <c r="AE4" s="56" t="s">
        <v>34</v>
      </c>
      <c r="AF4" s="61">
        <v>5</v>
      </c>
      <c r="AG4" s="48"/>
      <c r="AH4" s="49"/>
      <c r="AI4" s="50"/>
      <c r="AJ4" s="51"/>
      <c r="AK4" s="51" t="s">
        <v>34</v>
      </c>
      <c r="AL4" s="51"/>
      <c r="AM4" s="52"/>
      <c r="AN4" s="51" t="s">
        <v>34</v>
      </c>
      <c r="AO4" s="53"/>
      <c r="AP4" s="51"/>
      <c r="AQ4" s="51" t="s">
        <v>34</v>
      </c>
      <c r="AR4" s="54"/>
      <c r="AS4" s="55"/>
      <c r="AT4" s="56" t="s">
        <v>34</v>
      </c>
      <c r="AU4" s="57"/>
      <c r="AV4" s="58"/>
      <c r="AW4" s="56" t="s">
        <v>34</v>
      </c>
      <c r="AX4" s="59"/>
      <c r="AY4" s="60"/>
      <c r="AZ4" s="56" t="s">
        <v>34</v>
      </c>
      <c r="BA4" s="60"/>
      <c r="BB4" s="58"/>
      <c r="BC4" s="56" t="s">
        <v>34</v>
      </c>
      <c r="BD4" s="59"/>
      <c r="BE4" s="60"/>
      <c r="BF4" s="56" t="s">
        <v>34</v>
      </c>
      <c r="BG4" s="62"/>
      <c r="BH4" s="63">
        <f aca="true" t="shared" si="0" ref="BH4:BH13">C4+F4+I4+L4+O4+AV4+AY4+BB4+R4+U4+X4+AD4+AG4+AJ4+AM4+AP4+AS4+BE4+AA4</f>
        <v>41</v>
      </c>
      <c r="BI4" s="64" t="s">
        <v>34</v>
      </c>
      <c r="BJ4" s="65">
        <f aca="true" t="shared" si="1" ref="BJ4:BJ13">E4+H4+K4+N4+Q4+AX4+BA4+BD4+T4+W4+Z4+AF4+AI4+AL4+AO4+AR4+AU4+BG4+AC4</f>
        <v>47</v>
      </c>
      <c r="BK4" s="66">
        <f aca="true" t="shared" si="2" ref="BK4:BK13">BP4</f>
        <v>8</v>
      </c>
      <c r="BL4" s="67">
        <f aca="true" t="shared" si="3" ref="BL4:BL13">RANK(BN4,body_celkem,0)</f>
        <v>6</v>
      </c>
      <c r="BM4" s="68"/>
      <c r="BN4" s="69">
        <f aca="true" t="shared" si="4" ref="BN4:BN13">(BP4*10)+(BQ4*0.01)+(BR4*0.0001)+(BS4*0.000001)</f>
        <v>80.0094</v>
      </c>
      <c r="BO4" s="69">
        <f aca="true" t="shared" si="5" ref="BO4:BO13">BP4/BU4</f>
        <v>0.8888888888888888</v>
      </c>
      <c r="BP4" s="69">
        <f aca="true" t="shared" si="6" ref="BP4:BP13">SUM(BY4:CP4)</f>
        <v>8</v>
      </c>
      <c r="BQ4" s="69">
        <v>1</v>
      </c>
      <c r="BR4" s="70">
        <f aca="true" t="shared" si="7" ref="BR4:BR13">BH4-BJ4</f>
        <v>-6</v>
      </c>
      <c r="BS4" s="69">
        <v>0</v>
      </c>
      <c r="BT4" s="69">
        <v>0</v>
      </c>
      <c r="BU4" s="69">
        <f aca="true" t="shared" si="8" ref="BU4:BU13">IF(C4&lt;&gt;"",1,0)+IF(F4&lt;&gt;"",1,0)+IF(I4&lt;&gt;"",1,0)+IF(L4&lt;&gt;"",1,0)+IF(O4&lt;&gt;"",1,0)+IF(R4&lt;&gt;"",1,0)+IF(U4&lt;&gt;"",1,0)+IF(X4&lt;&gt;"",1,0)+IF(AD4&lt;&gt;"",1,0)+IF(AG4&lt;&gt;"",1,0)+IF(AJ4&lt;&gt;"",1,0)+IF(AM4&lt;&gt;"",1,0)+IF(AP4&lt;&gt;"",1,0)+IF(AS4&lt;&gt;"",1,0)+IF(AV4&lt;&gt;"",1,0)+IF(AY4&lt;&gt;"",1,0)+IF(BB4&lt;&gt;"",1,0)+IF(BE4&lt;&gt;"",1,0)+IF(AA4&lt;&gt;"",1,0)</f>
        <v>9</v>
      </c>
      <c r="BV4" s="69">
        <f aca="true" t="shared" si="9" ref="BV4:BV13">IF(BY4=2,1,0)+IF(BZ4=2,1,0)+IF(CA4=2,1,0)+IF(CB4=2,1,0)+IF(CC4=2,1,0)+IF(CD4=2,1,0)+IF(CE4=2,1,0)+IF(CF4=2,1,0)+IF(CG4=2,1,0)+IF(CH4=2,1,0)+IF(CI4=2,1,0)+IF(CJ4=2,1,0)+IF(CK4=2,1,0)+IF(CL4=2,1,0)+IF(CM4=2,1,0)+IF(CN4=2,1,0)+IF(CO4=2,1,0)+IF(CP4=2,1,0)</f>
        <v>3</v>
      </c>
      <c r="BW4" s="69">
        <f aca="true" t="shared" si="10" ref="BW4:BW13">IF(BY4=1,1,0)+IF(BZ4=1,1,0)+IF(CA4=1,1,0)+IF(CB4=1,1,0)+IF(CC4=1,1,0)+IF(CD4=1,1,0)+IF(CE4=1,1,0)+IF(CF4=1,1,0)+IF(CG4=1,1,0)+IF(CH4=1,1,0)+IF(CI4=1,1,0)+IF(CJ4=1,1,0)+IF(CK4=1,1,0)+IF(CL4=1,1,0)+IF(CM4=1,1,0)+IF(CN4=1,1,0)+IF(CO4=1,1,0)+IF(CP4=1,1,0)</f>
        <v>2</v>
      </c>
      <c r="BX4" s="69">
        <f aca="true" t="shared" si="11" ref="BX4:BX13">BU4-BV4-BW4</f>
        <v>4</v>
      </c>
      <c r="BY4" s="71">
        <f aca="true" t="shared" si="12" ref="BY4:BY13">IF(C4&lt;&gt;"",IF(C4&gt;E4,2,IF(C4=E4,1,0)),0)</f>
        <v>0</v>
      </c>
      <c r="BZ4" s="71">
        <f aca="true" t="shared" si="13" ref="BZ4:BZ13">IF(F4&lt;&gt;"",IF(F4&gt;H4,2,IF(F4=H4,1,0)),0)</f>
        <v>0</v>
      </c>
      <c r="CA4" s="71">
        <f aca="true" t="shared" si="14" ref="CA4:CA13">IF(I4&lt;&gt;"",IF(I4&gt;K4,2,IF(I4=K4,1,0)),0)</f>
        <v>0</v>
      </c>
      <c r="CB4" s="71">
        <f aca="true" t="shared" si="15" ref="CB4:CB13">IF(L4&lt;&gt;"",IF(L4&gt;N4,2,IF(L4=N4,1,0)),0)</f>
        <v>0</v>
      </c>
      <c r="CC4" s="71">
        <f aca="true" t="shared" si="16" ref="CC4:CC13">IF(O4&lt;&gt;"",IF(O4&gt;Q4,2,IF(O4=Q4,1,0)),0)</f>
        <v>1</v>
      </c>
      <c r="CD4" s="71">
        <f aca="true" t="shared" si="17" ref="CD4:CD13">IF(R4&lt;&gt;"",IF(R4&gt;T4,2,IF(R4=T4,1,0)),0)</f>
        <v>2</v>
      </c>
      <c r="CE4" s="71">
        <f aca="true" t="shared" si="18" ref="CE4:CE13">IF(U4&lt;&gt;"",IF(U4&gt;W4,2,IF(U4=W4,1,0)),0)</f>
        <v>1</v>
      </c>
      <c r="CF4" s="71">
        <f aca="true" t="shared" si="19" ref="CF4:CF13">IF(X4&lt;&gt;"",IF(X4&gt;Z4,2,IF(X4=Z4,1,0)),0)</f>
        <v>2</v>
      </c>
      <c r="CG4" s="71">
        <f aca="true" t="shared" si="20" ref="CG4:CG13">IF(AA4&lt;&gt;"",IF(AA4&gt;AC4,2,IF(AA4=AC4,1,0)),0)</f>
        <v>2</v>
      </c>
      <c r="CH4" s="71">
        <f aca="true" t="shared" si="21" ref="CH4:CH13">IF(AD4&lt;&gt;"",IF(AD4&gt;AF4,2,IF(AD4=AF4,1,0)),0)</f>
        <v>0</v>
      </c>
      <c r="CI4" s="69">
        <f aca="true" t="shared" si="22" ref="CI4:CI13">IF(AJ4&lt;&gt;"",IF(AJ4&gt;AL4,2,IF(AJ4=AL4,1,0)),0)</f>
        <v>0</v>
      </c>
      <c r="CJ4" s="69">
        <f aca="true" t="shared" si="23" ref="CJ4:CJ13">IF(AM4&lt;&gt;"",IF(AM4&gt;AO4,2,IF(AM4=AO4,1,0)),0)</f>
        <v>0</v>
      </c>
      <c r="CK4" s="69">
        <f aca="true" t="shared" si="24" ref="CK4:CK13">IF(AP4&lt;&gt;"",IF(AP4&gt;AR4,2,IF(AP4=AR4,1,0)),0)</f>
        <v>0</v>
      </c>
      <c r="CL4" s="69">
        <f aca="true" t="shared" si="25" ref="CL4:CL13">IF(AS4&lt;&gt;"",IF(AS4&gt;AU4,2,IF(AS4=AU4,1,0)),0)</f>
        <v>0</v>
      </c>
      <c r="CM4" s="69">
        <f aca="true" t="shared" si="26" ref="CM4:CM13">IF(AV4&lt;&gt;"",IF(AV4&gt;AX4,2,IF(AV4=AX4,1,0)),0)</f>
        <v>0</v>
      </c>
      <c r="CN4" s="69">
        <f aca="true" t="shared" si="27" ref="CN4:CN13">IF(AY4&lt;&gt;"",IF(AY4&gt;BA4,2,IF(AY4=BA4,1,0)),0)</f>
        <v>0</v>
      </c>
      <c r="CO4" s="69">
        <f aca="true" t="shared" si="28" ref="CO4:CO13">IF(BB4&lt;&gt;"",IF(BB4&gt;BD4,2,IF(BB4=BD4,1,0)),0)</f>
        <v>0</v>
      </c>
      <c r="CP4" s="69">
        <f aca="true" t="shared" si="29" ref="CP4:CP13">IF(BE4&lt;&gt;"",IF(BE4&gt;BG4,2,IF(BE4=BG4,1,0)),0)</f>
        <v>0</v>
      </c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</row>
    <row r="5" spans="1:94" ht="44.25" customHeight="1">
      <c r="A5" s="7"/>
      <c r="B5" s="47" t="s">
        <v>35</v>
      </c>
      <c r="C5" s="72">
        <v>6</v>
      </c>
      <c r="D5" s="73" t="s">
        <v>34</v>
      </c>
      <c r="E5" s="74">
        <v>4</v>
      </c>
      <c r="F5" s="75"/>
      <c r="G5" s="75"/>
      <c r="H5" s="75"/>
      <c r="I5" s="76">
        <v>4</v>
      </c>
      <c r="J5" s="73" t="s">
        <v>34</v>
      </c>
      <c r="K5" s="74">
        <v>8</v>
      </c>
      <c r="L5" s="73">
        <v>10</v>
      </c>
      <c r="M5" s="73" t="s">
        <v>34</v>
      </c>
      <c r="N5" s="77">
        <v>1</v>
      </c>
      <c r="O5" s="78">
        <v>3</v>
      </c>
      <c r="P5" s="79" t="s">
        <v>34</v>
      </c>
      <c r="Q5" s="80">
        <v>6</v>
      </c>
      <c r="R5" s="81">
        <v>2</v>
      </c>
      <c r="S5" s="79" t="s">
        <v>34</v>
      </c>
      <c r="T5" s="82">
        <v>4</v>
      </c>
      <c r="U5" s="83">
        <v>8</v>
      </c>
      <c r="V5" s="79" t="s">
        <v>34</v>
      </c>
      <c r="W5" s="83">
        <v>3</v>
      </c>
      <c r="X5" s="81">
        <v>8</v>
      </c>
      <c r="Y5" s="79" t="s">
        <v>34</v>
      </c>
      <c r="Z5" s="82">
        <v>1</v>
      </c>
      <c r="AA5" s="81">
        <v>11</v>
      </c>
      <c r="AB5" s="79" t="s">
        <v>34</v>
      </c>
      <c r="AC5" s="82">
        <v>1</v>
      </c>
      <c r="AD5" s="83">
        <v>12</v>
      </c>
      <c r="AE5" s="79" t="s">
        <v>34</v>
      </c>
      <c r="AF5" s="84">
        <v>7</v>
      </c>
      <c r="AG5" s="72"/>
      <c r="AH5" s="73" t="s">
        <v>34</v>
      </c>
      <c r="AI5" s="74"/>
      <c r="AJ5" s="75"/>
      <c r="AK5" s="75"/>
      <c r="AL5" s="75"/>
      <c r="AM5" s="76"/>
      <c r="AN5" s="73" t="s">
        <v>34</v>
      </c>
      <c r="AO5" s="74"/>
      <c r="AP5" s="73"/>
      <c r="AQ5" s="73" t="s">
        <v>34</v>
      </c>
      <c r="AR5" s="77"/>
      <c r="AS5" s="78"/>
      <c r="AT5" s="79" t="s">
        <v>34</v>
      </c>
      <c r="AU5" s="80"/>
      <c r="AV5" s="81"/>
      <c r="AW5" s="79" t="s">
        <v>34</v>
      </c>
      <c r="AX5" s="82"/>
      <c r="AY5" s="83"/>
      <c r="AZ5" s="79" t="s">
        <v>34</v>
      </c>
      <c r="BA5" s="83"/>
      <c r="BB5" s="81"/>
      <c r="BC5" s="79" t="s">
        <v>34</v>
      </c>
      <c r="BD5" s="82"/>
      <c r="BE5" s="83"/>
      <c r="BF5" s="79" t="s">
        <v>34</v>
      </c>
      <c r="BG5" s="85"/>
      <c r="BH5" s="86">
        <f t="shared" si="0"/>
        <v>64</v>
      </c>
      <c r="BI5" s="87" t="s">
        <v>34</v>
      </c>
      <c r="BJ5" s="88">
        <f t="shared" si="1"/>
        <v>35</v>
      </c>
      <c r="BK5" s="89">
        <f t="shared" si="2"/>
        <v>12</v>
      </c>
      <c r="BL5" s="90">
        <f t="shared" si="3"/>
        <v>4</v>
      </c>
      <c r="BM5" s="68"/>
      <c r="BN5" s="69">
        <f t="shared" si="4"/>
        <v>120.0029</v>
      </c>
      <c r="BO5" s="69">
        <f t="shared" si="5"/>
        <v>1.3333333333333333</v>
      </c>
      <c r="BP5" s="69">
        <f t="shared" si="6"/>
        <v>12</v>
      </c>
      <c r="BQ5" s="69">
        <v>0</v>
      </c>
      <c r="BR5" s="70">
        <f t="shared" si="7"/>
        <v>29</v>
      </c>
      <c r="BS5" s="69">
        <v>0</v>
      </c>
      <c r="BT5" s="69">
        <v>0</v>
      </c>
      <c r="BU5" s="69">
        <f t="shared" si="8"/>
        <v>9</v>
      </c>
      <c r="BV5" s="69">
        <f t="shared" si="9"/>
        <v>6</v>
      </c>
      <c r="BW5" s="69">
        <f t="shared" si="10"/>
        <v>0</v>
      </c>
      <c r="BX5" s="69">
        <f t="shared" si="11"/>
        <v>3</v>
      </c>
      <c r="BY5" s="71">
        <f t="shared" si="12"/>
        <v>2</v>
      </c>
      <c r="BZ5" s="71">
        <f t="shared" si="13"/>
        <v>0</v>
      </c>
      <c r="CA5" s="71">
        <f t="shared" si="14"/>
        <v>0</v>
      </c>
      <c r="CB5" s="71">
        <f t="shared" si="15"/>
        <v>2</v>
      </c>
      <c r="CC5" s="71">
        <f t="shared" si="16"/>
        <v>0</v>
      </c>
      <c r="CD5" s="71">
        <f t="shared" si="17"/>
        <v>0</v>
      </c>
      <c r="CE5" s="71">
        <f t="shared" si="18"/>
        <v>2</v>
      </c>
      <c r="CF5" s="71">
        <f t="shared" si="19"/>
        <v>2</v>
      </c>
      <c r="CG5" s="71">
        <f t="shared" si="20"/>
        <v>2</v>
      </c>
      <c r="CH5" s="71">
        <f t="shared" si="21"/>
        <v>2</v>
      </c>
      <c r="CI5" s="69">
        <f t="shared" si="22"/>
        <v>0</v>
      </c>
      <c r="CJ5" s="69">
        <f t="shared" si="23"/>
        <v>0</v>
      </c>
      <c r="CK5" s="69">
        <f t="shared" si="24"/>
        <v>0</v>
      </c>
      <c r="CL5" s="69">
        <f t="shared" si="25"/>
        <v>0</v>
      </c>
      <c r="CM5" s="69">
        <f t="shared" si="26"/>
        <v>0</v>
      </c>
      <c r="CN5" s="69">
        <f t="shared" si="27"/>
        <v>0</v>
      </c>
      <c r="CO5" s="69">
        <f t="shared" si="28"/>
        <v>0</v>
      </c>
      <c r="CP5" s="69">
        <f t="shared" si="29"/>
        <v>0</v>
      </c>
    </row>
    <row r="6" spans="1:94" ht="44.25" customHeight="1">
      <c r="A6" s="7"/>
      <c r="B6" s="91" t="s">
        <v>36</v>
      </c>
      <c r="C6" s="72">
        <v>13</v>
      </c>
      <c r="D6" s="73" t="s">
        <v>34</v>
      </c>
      <c r="E6" s="74">
        <v>2</v>
      </c>
      <c r="F6" s="73">
        <v>8</v>
      </c>
      <c r="G6" s="73" t="s">
        <v>34</v>
      </c>
      <c r="H6" s="73">
        <v>4</v>
      </c>
      <c r="I6" s="92"/>
      <c r="J6" s="75"/>
      <c r="K6" s="93"/>
      <c r="L6" s="73">
        <v>1</v>
      </c>
      <c r="M6" s="73" t="s">
        <v>34</v>
      </c>
      <c r="N6" s="77">
        <v>3</v>
      </c>
      <c r="O6" s="78">
        <v>2</v>
      </c>
      <c r="P6" s="79" t="s">
        <v>34</v>
      </c>
      <c r="Q6" s="80">
        <v>4</v>
      </c>
      <c r="R6" s="81">
        <v>5</v>
      </c>
      <c r="S6" s="79" t="s">
        <v>34</v>
      </c>
      <c r="T6" s="82">
        <v>2</v>
      </c>
      <c r="U6" s="83">
        <v>5</v>
      </c>
      <c r="V6" s="79" t="s">
        <v>34</v>
      </c>
      <c r="W6" s="83">
        <v>3</v>
      </c>
      <c r="X6" s="81">
        <v>8</v>
      </c>
      <c r="Y6" s="79" t="s">
        <v>34</v>
      </c>
      <c r="Z6" s="82">
        <v>1</v>
      </c>
      <c r="AA6" s="81">
        <v>4</v>
      </c>
      <c r="AB6" s="79" t="s">
        <v>34</v>
      </c>
      <c r="AC6" s="82">
        <v>2</v>
      </c>
      <c r="AD6" s="83">
        <v>6</v>
      </c>
      <c r="AE6" s="79" t="s">
        <v>34</v>
      </c>
      <c r="AF6" s="84">
        <v>2</v>
      </c>
      <c r="AG6" s="72"/>
      <c r="AH6" s="73" t="s">
        <v>34</v>
      </c>
      <c r="AI6" s="74"/>
      <c r="AJ6" s="73"/>
      <c r="AK6" s="73" t="s">
        <v>34</v>
      </c>
      <c r="AL6" s="73"/>
      <c r="AM6" s="92"/>
      <c r="AN6" s="75"/>
      <c r="AO6" s="93"/>
      <c r="AP6" s="73"/>
      <c r="AQ6" s="73" t="s">
        <v>34</v>
      </c>
      <c r="AR6" s="77"/>
      <c r="AS6" s="78"/>
      <c r="AT6" s="79" t="s">
        <v>34</v>
      </c>
      <c r="AU6" s="80"/>
      <c r="AV6" s="81"/>
      <c r="AW6" s="79" t="s">
        <v>34</v>
      </c>
      <c r="AX6" s="82"/>
      <c r="AY6" s="83"/>
      <c r="AZ6" s="79" t="s">
        <v>34</v>
      </c>
      <c r="BA6" s="83"/>
      <c r="BB6" s="81"/>
      <c r="BC6" s="79" t="s">
        <v>34</v>
      </c>
      <c r="BD6" s="82"/>
      <c r="BE6" s="83"/>
      <c r="BF6" s="79" t="s">
        <v>34</v>
      </c>
      <c r="BG6" s="85"/>
      <c r="BH6" s="86">
        <f t="shared" si="0"/>
        <v>52</v>
      </c>
      <c r="BI6" s="87" t="s">
        <v>34</v>
      </c>
      <c r="BJ6" s="88">
        <f t="shared" si="1"/>
        <v>23</v>
      </c>
      <c r="BK6" s="89">
        <f t="shared" si="2"/>
        <v>14</v>
      </c>
      <c r="BL6" s="90">
        <f t="shared" si="3"/>
        <v>1</v>
      </c>
      <c r="BM6" s="68"/>
      <c r="BN6" s="69">
        <f t="shared" si="4"/>
        <v>140.0029</v>
      </c>
      <c r="BO6" s="69">
        <f t="shared" si="5"/>
        <v>1.5555555555555556</v>
      </c>
      <c r="BP6" s="69">
        <f t="shared" si="6"/>
        <v>14</v>
      </c>
      <c r="BQ6" s="69">
        <v>0</v>
      </c>
      <c r="BR6" s="70">
        <f t="shared" si="7"/>
        <v>29</v>
      </c>
      <c r="BS6" s="69">
        <v>0</v>
      </c>
      <c r="BT6" s="69">
        <v>0</v>
      </c>
      <c r="BU6" s="69">
        <f t="shared" si="8"/>
        <v>9</v>
      </c>
      <c r="BV6" s="69">
        <f t="shared" si="9"/>
        <v>7</v>
      </c>
      <c r="BW6" s="69">
        <f t="shared" si="10"/>
        <v>0</v>
      </c>
      <c r="BX6" s="69">
        <f t="shared" si="11"/>
        <v>2</v>
      </c>
      <c r="BY6" s="71">
        <f t="shared" si="12"/>
        <v>2</v>
      </c>
      <c r="BZ6" s="71">
        <f t="shared" si="13"/>
        <v>2</v>
      </c>
      <c r="CA6" s="71">
        <f t="shared" si="14"/>
        <v>0</v>
      </c>
      <c r="CB6" s="71">
        <f t="shared" si="15"/>
        <v>0</v>
      </c>
      <c r="CC6" s="71">
        <f t="shared" si="16"/>
        <v>0</v>
      </c>
      <c r="CD6" s="71">
        <f t="shared" si="17"/>
        <v>2</v>
      </c>
      <c r="CE6" s="71">
        <f t="shared" si="18"/>
        <v>2</v>
      </c>
      <c r="CF6" s="71">
        <f t="shared" si="19"/>
        <v>2</v>
      </c>
      <c r="CG6" s="71">
        <f t="shared" si="20"/>
        <v>2</v>
      </c>
      <c r="CH6" s="71">
        <f t="shared" si="21"/>
        <v>2</v>
      </c>
      <c r="CI6" s="69">
        <f t="shared" si="22"/>
        <v>0</v>
      </c>
      <c r="CJ6" s="69">
        <f t="shared" si="23"/>
        <v>0</v>
      </c>
      <c r="CK6" s="69">
        <f t="shared" si="24"/>
        <v>0</v>
      </c>
      <c r="CL6" s="69">
        <f t="shared" si="25"/>
        <v>0</v>
      </c>
      <c r="CM6" s="69">
        <f t="shared" si="26"/>
        <v>0</v>
      </c>
      <c r="CN6" s="69">
        <f t="shared" si="27"/>
        <v>0</v>
      </c>
      <c r="CO6" s="69">
        <f t="shared" si="28"/>
        <v>0</v>
      </c>
      <c r="CP6" s="69">
        <f t="shared" si="29"/>
        <v>0</v>
      </c>
    </row>
    <row r="7" spans="1:94" ht="44.25" customHeight="1">
      <c r="A7" s="7"/>
      <c r="B7" s="47" t="s">
        <v>37</v>
      </c>
      <c r="C7" s="72">
        <v>8</v>
      </c>
      <c r="D7" s="73" t="s">
        <v>34</v>
      </c>
      <c r="E7" s="74">
        <v>4</v>
      </c>
      <c r="F7" s="73">
        <v>1</v>
      </c>
      <c r="G7" s="73" t="s">
        <v>34</v>
      </c>
      <c r="H7" s="73">
        <v>10</v>
      </c>
      <c r="I7" s="76">
        <v>3</v>
      </c>
      <c r="J7" s="73" t="s">
        <v>34</v>
      </c>
      <c r="K7" s="74">
        <v>1</v>
      </c>
      <c r="L7" s="75"/>
      <c r="M7" s="75"/>
      <c r="N7" s="94"/>
      <c r="O7" s="78">
        <v>5</v>
      </c>
      <c r="P7" s="79" t="s">
        <v>34</v>
      </c>
      <c r="Q7" s="80">
        <v>4</v>
      </c>
      <c r="R7" s="81">
        <v>2</v>
      </c>
      <c r="S7" s="79" t="s">
        <v>34</v>
      </c>
      <c r="T7" s="82">
        <v>4</v>
      </c>
      <c r="U7" s="83">
        <v>9</v>
      </c>
      <c r="V7" s="79" t="s">
        <v>34</v>
      </c>
      <c r="W7" s="83">
        <v>9</v>
      </c>
      <c r="X7" s="81">
        <v>16</v>
      </c>
      <c r="Y7" s="79" t="s">
        <v>34</v>
      </c>
      <c r="Z7" s="82">
        <v>3</v>
      </c>
      <c r="AA7" s="81">
        <v>9</v>
      </c>
      <c r="AB7" s="79" t="s">
        <v>34</v>
      </c>
      <c r="AC7" s="82">
        <v>2</v>
      </c>
      <c r="AD7" s="83">
        <v>5</v>
      </c>
      <c r="AE7" s="79" t="s">
        <v>34</v>
      </c>
      <c r="AF7" s="84">
        <v>2</v>
      </c>
      <c r="AG7" s="72"/>
      <c r="AH7" s="73" t="s">
        <v>34</v>
      </c>
      <c r="AI7" s="74"/>
      <c r="AJ7" s="73"/>
      <c r="AK7" s="73" t="s">
        <v>34</v>
      </c>
      <c r="AL7" s="73"/>
      <c r="AM7" s="76"/>
      <c r="AN7" s="73" t="s">
        <v>34</v>
      </c>
      <c r="AO7" s="74"/>
      <c r="AP7" s="75"/>
      <c r="AQ7" s="75"/>
      <c r="AR7" s="94"/>
      <c r="AS7" s="78"/>
      <c r="AT7" s="79" t="s">
        <v>34</v>
      </c>
      <c r="AU7" s="80"/>
      <c r="AV7" s="81"/>
      <c r="AW7" s="79" t="s">
        <v>34</v>
      </c>
      <c r="AX7" s="82"/>
      <c r="AY7" s="83"/>
      <c r="AZ7" s="79" t="s">
        <v>34</v>
      </c>
      <c r="BA7" s="83"/>
      <c r="BB7" s="81"/>
      <c r="BC7" s="79" t="s">
        <v>34</v>
      </c>
      <c r="BD7" s="82"/>
      <c r="BE7" s="83"/>
      <c r="BF7" s="79" t="s">
        <v>34</v>
      </c>
      <c r="BG7" s="85"/>
      <c r="BH7" s="86">
        <f t="shared" si="0"/>
        <v>58</v>
      </c>
      <c r="BI7" s="87" t="s">
        <v>34</v>
      </c>
      <c r="BJ7" s="88">
        <f t="shared" si="1"/>
        <v>39</v>
      </c>
      <c r="BK7" s="89">
        <f t="shared" si="2"/>
        <v>13</v>
      </c>
      <c r="BL7" s="90">
        <f t="shared" si="3"/>
        <v>2</v>
      </c>
      <c r="BM7" s="68"/>
      <c r="BN7" s="69">
        <f t="shared" si="4"/>
        <v>130.0119</v>
      </c>
      <c r="BO7" s="69">
        <f t="shared" si="5"/>
        <v>1.4444444444444444</v>
      </c>
      <c r="BP7" s="69">
        <f t="shared" si="6"/>
        <v>13</v>
      </c>
      <c r="BQ7" s="69">
        <v>1</v>
      </c>
      <c r="BR7" s="70">
        <f t="shared" si="7"/>
        <v>19</v>
      </c>
      <c r="BS7" s="95">
        <v>0</v>
      </c>
      <c r="BT7" s="69">
        <v>0</v>
      </c>
      <c r="BU7" s="69">
        <f t="shared" si="8"/>
        <v>9</v>
      </c>
      <c r="BV7" s="69">
        <f t="shared" si="9"/>
        <v>6</v>
      </c>
      <c r="BW7" s="69">
        <f t="shared" si="10"/>
        <v>1</v>
      </c>
      <c r="BX7" s="69">
        <f t="shared" si="11"/>
        <v>2</v>
      </c>
      <c r="BY7" s="71">
        <f t="shared" si="12"/>
        <v>2</v>
      </c>
      <c r="BZ7" s="71">
        <f t="shared" si="13"/>
        <v>0</v>
      </c>
      <c r="CA7" s="71">
        <f t="shared" si="14"/>
        <v>2</v>
      </c>
      <c r="CB7" s="71">
        <f t="shared" si="15"/>
        <v>0</v>
      </c>
      <c r="CC7" s="71">
        <f t="shared" si="16"/>
        <v>2</v>
      </c>
      <c r="CD7" s="71">
        <f t="shared" si="17"/>
        <v>0</v>
      </c>
      <c r="CE7" s="71">
        <f t="shared" si="18"/>
        <v>1</v>
      </c>
      <c r="CF7" s="71">
        <f t="shared" si="19"/>
        <v>2</v>
      </c>
      <c r="CG7" s="71">
        <f t="shared" si="20"/>
        <v>2</v>
      </c>
      <c r="CH7" s="71">
        <f t="shared" si="21"/>
        <v>2</v>
      </c>
      <c r="CI7" s="69">
        <f t="shared" si="22"/>
        <v>0</v>
      </c>
      <c r="CJ7" s="69">
        <f t="shared" si="23"/>
        <v>0</v>
      </c>
      <c r="CK7" s="69">
        <f t="shared" si="24"/>
        <v>0</v>
      </c>
      <c r="CL7" s="69">
        <f t="shared" si="25"/>
        <v>0</v>
      </c>
      <c r="CM7" s="69">
        <f t="shared" si="26"/>
        <v>0</v>
      </c>
      <c r="CN7" s="69">
        <f t="shared" si="27"/>
        <v>0</v>
      </c>
      <c r="CO7" s="69">
        <f t="shared" si="28"/>
        <v>0</v>
      </c>
      <c r="CP7" s="69">
        <f t="shared" si="29"/>
        <v>0</v>
      </c>
    </row>
    <row r="8" spans="1:94" ht="44.25" customHeight="1">
      <c r="A8" s="7"/>
      <c r="B8" s="91" t="s">
        <v>38</v>
      </c>
      <c r="C8" s="72">
        <v>1</v>
      </c>
      <c r="D8" s="73" t="s">
        <v>34</v>
      </c>
      <c r="E8" s="74">
        <v>1</v>
      </c>
      <c r="F8" s="73">
        <v>6</v>
      </c>
      <c r="G8" s="73" t="s">
        <v>34</v>
      </c>
      <c r="H8" s="73">
        <v>3</v>
      </c>
      <c r="I8" s="76">
        <v>4</v>
      </c>
      <c r="J8" s="73" t="s">
        <v>34</v>
      </c>
      <c r="K8" s="74">
        <v>2</v>
      </c>
      <c r="L8" s="73">
        <v>4</v>
      </c>
      <c r="M8" s="73" t="s">
        <v>34</v>
      </c>
      <c r="N8" s="77">
        <v>5</v>
      </c>
      <c r="O8" s="96"/>
      <c r="P8" s="97"/>
      <c r="Q8" s="98"/>
      <c r="R8" s="81">
        <v>6</v>
      </c>
      <c r="S8" s="79" t="s">
        <v>34</v>
      </c>
      <c r="T8" s="82">
        <v>5</v>
      </c>
      <c r="U8" s="83">
        <v>4</v>
      </c>
      <c r="V8" s="79" t="s">
        <v>34</v>
      </c>
      <c r="W8" s="83">
        <v>6</v>
      </c>
      <c r="X8" s="81">
        <v>8</v>
      </c>
      <c r="Y8" s="79" t="s">
        <v>34</v>
      </c>
      <c r="Z8" s="82">
        <v>5</v>
      </c>
      <c r="AA8" s="81">
        <v>6</v>
      </c>
      <c r="AB8" s="79" t="s">
        <v>34</v>
      </c>
      <c r="AC8" s="82">
        <v>3</v>
      </c>
      <c r="AD8" s="83">
        <v>6</v>
      </c>
      <c r="AE8" s="79" t="s">
        <v>34</v>
      </c>
      <c r="AF8" s="84">
        <v>2</v>
      </c>
      <c r="AG8" s="72"/>
      <c r="AH8" s="73" t="s">
        <v>34</v>
      </c>
      <c r="AI8" s="74"/>
      <c r="AJ8" s="73"/>
      <c r="AK8" s="73" t="s">
        <v>34</v>
      </c>
      <c r="AL8" s="73"/>
      <c r="AM8" s="76"/>
      <c r="AN8" s="73" t="s">
        <v>34</v>
      </c>
      <c r="AO8" s="74"/>
      <c r="AP8" s="73"/>
      <c r="AQ8" s="73" t="s">
        <v>34</v>
      </c>
      <c r="AR8" s="77"/>
      <c r="AS8" s="96"/>
      <c r="AT8" s="97"/>
      <c r="AU8" s="98"/>
      <c r="AV8" s="81"/>
      <c r="AW8" s="79" t="s">
        <v>34</v>
      </c>
      <c r="AX8" s="82"/>
      <c r="AY8" s="83"/>
      <c r="AZ8" s="79" t="s">
        <v>34</v>
      </c>
      <c r="BA8" s="83"/>
      <c r="BB8" s="81"/>
      <c r="BC8" s="79" t="s">
        <v>34</v>
      </c>
      <c r="BD8" s="82"/>
      <c r="BE8" s="83"/>
      <c r="BF8" s="79" t="s">
        <v>34</v>
      </c>
      <c r="BG8" s="85"/>
      <c r="BH8" s="86">
        <f t="shared" si="0"/>
        <v>45</v>
      </c>
      <c r="BI8" s="87" t="s">
        <v>34</v>
      </c>
      <c r="BJ8" s="88">
        <f t="shared" si="1"/>
        <v>32</v>
      </c>
      <c r="BK8" s="89">
        <f t="shared" si="2"/>
        <v>13</v>
      </c>
      <c r="BL8" s="90">
        <f t="shared" si="3"/>
        <v>3</v>
      </c>
      <c r="BM8" s="68"/>
      <c r="BN8" s="69">
        <f t="shared" si="4"/>
        <v>130.0013</v>
      </c>
      <c r="BO8" s="69">
        <f t="shared" si="5"/>
        <v>1.4444444444444444</v>
      </c>
      <c r="BP8" s="69">
        <f t="shared" si="6"/>
        <v>13</v>
      </c>
      <c r="BQ8" s="69">
        <v>0</v>
      </c>
      <c r="BR8" s="70">
        <f t="shared" si="7"/>
        <v>13</v>
      </c>
      <c r="BS8" s="95">
        <v>0</v>
      </c>
      <c r="BT8" s="69">
        <v>0</v>
      </c>
      <c r="BU8" s="69">
        <f t="shared" si="8"/>
        <v>9</v>
      </c>
      <c r="BV8" s="69">
        <f t="shared" si="9"/>
        <v>6</v>
      </c>
      <c r="BW8" s="69">
        <f t="shared" si="10"/>
        <v>1</v>
      </c>
      <c r="BX8" s="69">
        <f t="shared" si="11"/>
        <v>2</v>
      </c>
      <c r="BY8" s="71">
        <f t="shared" si="12"/>
        <v>1</v>
      </c>
      <c r="BZ8" s="71">
        <f t="shared" si="13"/>
        <v>2</v>
      </c>
      <c r="CA8" s="71">
        <f t="shared" si="14"/>
        <v>2</v>
      </c>
      <c r="CB8" s="71">
        <f t="shared" si="15"/>
        <v>0</v>
      </c>
      <c r="CC8" s="71">
        <f t="shared" si="16"/>
        <v>0</v>
      </c>
      <c r="CD8" s="71">
        <f t="shared" si="17"/>
        <v>2</v>
      </c>
      <c r="CE8" s="71">
        <f t="shared" si="18"/>
        <v>0</v>
      </c>
      <c r="CF8" s="71">
        <f t="shared" si="19"/>
        <v>2</v>
      </c>
      <c r="CG8" s="71">
        <f t="shared" si="20"/>
        <v>2</v>
      </c>
      <c r="CH8" s="71">
        <f t="shared" si="21"/>
        <v>2</v>
      </c>
      <c r="CI8" s="69">
        <f t="shared" si="22"/>
        <v>0</v>
      </c>
      <c r="CJ8" s="69">
        <f t="shared" si="23"/>
        <v>0</v>
      </c>
      <c r="CK8" s="69">
        <f t="shared" si="24"/>
        <v>0</v>
      </c>
      <c r="CL8" s="69">
        <f t="shared" si="25"/>
        <v>0</v>
      </c>
      <c r="CM8" s="69">
        <f t="shared" si="26"/>
        <v>0</v>
      </c>
      <c r="CN8" s="69">
        <f t="shared" si="27"/>
        <v>0</v>
      </c>
      <c r="CO8" s="69">
        <f t="shared" si="28"/>
        <v>0</v>
      </c>
      <c r="CP8" s="69">
        <f t="shared" si="29"/>
        <v>0</v>
      </c>
    </row>
    <row r="9" spans="1:94" ht="44.25" customHeight="1">
      <c r="A9" s="7"/>
      <c r="B9" s="99" t="s">
        <v>39</v>
      </c>
      <c r="C9" s="72">
        <v>4</v>
      </c>
      <c r="D9" s="73" t="s">
        <v>34</v>
      </c>
      <c r="E9" s="74">
        <v>5</v>
      </c>
      <c r="F9" s="73">
        <v>4</v>
      </c>
      <c r="G9" s="73" t="s">
        <v>34</v>
      </c>
      <c r="H9" s="73">
        <v>2</v>
      </c>
      <c r="I9" s="76">
        <v>2</v>
      </c>
      <c r="J9" s="73" t="s">
        <v>34</v>
      </c>
      <c r="K9" s="74">
        <v>5</v>
      </c>
      <c r="L9" s="73">
        <v>4</v>
      </c>
      <c r="M9" s="73" t="s">
        <v>34</v>
      </c>
      <c r="N9" s="77">
        <v>2</v>
      </c>
      <c r="O9" s="78">
        <v>5</v>
      </c>
      <c r="P9" s="79" t="s">
        <v>34</v>
      </c>
      <c r="Q9" s="80">
        <v>6</v>
      </c>
      <c r="R9" s="92"/>
      <c r="S9" s="97"/>
      <c r="T9" s="93"/>
      <c r="U9" s="83">
        <v>5</v>
      </c>
      <c r="V9" s="79" t="s">
        <v>34</v>
      </c>
      <c r="W9" s="83">
        <v>3</v>
      </c>
      <c r="X9" s="81">
        <v>4</v>
      </c>
      <c r="Y9" s="79" t="s">
        <v>34</v>
      </c>
      <c r="Z9" s="82">
        <v>6</v>
      </c>
      <c r="AA9" s="81">
        <v>10</v>
      </c>
      <c r="AB9" s="79" t="s">
        <v>34</v>
      </c>
      <c r="AC9" s="82">
        <v>2</v>
      </c>
      <c r="AD9" s="83">
        <v>2</v>
      </c>
      <c r="AE9" s="79" t="s">
        <v>34</v>
      </c>
      <c r="AF9" s="84">
        <v>4</v>
      </c>
      <c r="AG9" s="72"/>
      <c r="AH9" s="73" t="s">
        <v>34</v>
      </c>
      <c r="AI9" s="74"/>
      <c r="AJ9" s="73"/>
      <c r="AK9" s="73" t="s">
        <v>34</v>
      </c>
      <c r="AL9" s="73"/>
      <c r="AM9" s="76"/>
      <c r="AN9" s="73" t="s">
        <v>34</v>
      </c>
      <c r="AO9" s="74"/>
      <c r="AP9" s="73"/>
      <c r="AQ9" s="73" t="s">
        <v>34</v>
      </c>
      <c r="AR9" s="77"/>
      <c r="AS9" s="78"/>
      <c r="AT9" s="79" t="s">
        <v>34</v>
      </c>
      <c r="AU9" s="80"/>
      <c r="AV9" s="92"/>
      <c r="AW9" s="97"/>
      <c r="AX9" s="93"/>
      <c r="AY9" s="83"/>
      <c r="AZ9" s="79" t="s">
        <v>34</v>
      </c>
      <c r="BA9" s="83"/>
      <c r="BB9" s="81"/>
      <c r="BC9" s="79" t="s">
        <v>34</v>
      </c>
      <c r="BD9" s="82"/>
      <c r="BE9" s="83"/>
      <c r="BF9" s="79" t="s">
        <v>34</v>
      </c>
      <c r="BG9" s="85"/>
      <c r="BH9" s="86">
        <f t="shared" si="0"/>
        <v>40</v>
      </c>
      <c r="BI9" s="87" t="s">
        <v>34</v>
      </c>
      <c r="BJ9" s="88">
        <f t="shared" si="1"/>
        <v>35</v>
      </c>
      <c r="BK9" s="89">
        <f t="shared" si="2"/>
        <v>8</v>
      </c>
      <c r="BL9" s="90">
        <f t="shared" si="3"/>
        <v>7</v>
      </c>
      <c r="BM9" s="68"/>
      <c r="BN9" s="69">
        <f t="shared" si="4"/>
        <v>80.0005</v>
      </c>
      <c r="BO9" s="69">
        <f t="shared" si="5"/>
        <v>0.8888888888888888</v>
      </c>
      <c r="BP9" s="69">
        <f t="shared" si="6"/>
        <v>8</v>
      </c>
      <c r="BQ9" s="69">
        <v>0</v>
      </c>
      <c r="BR9" s="70">
        <f t="shared" si="7"/>
        <v>5</v>
      </c>
      <c r="BS9" s="95">
        <v>0</v>
      </c>
      <c r="BT9" s="69">
        <v>0</v>
      </c>
      <c r="BU9" s="69">
        <f t="shared" si="8"/>
        <v>9</v>
      </c>
      <c r="BV9" s="69">
        <f t="shared" si="9"/>
        <v>4</v>
      </c>
      <c r="BW9" s="69">
        <f t="shared" si="10"/>
        <v>0</v>
      </c>
      <c r="BX9" s="69">
        <f t="shared" si="11"/>
        <v>5</v>
      </c>
      <c r="BY9" s="71">
        <f t="shared" si="12"/>
        <v>0</v>
      </c>
      <c r="BZ9" s="71">
        <f t="shared" si="13"/>
        <v>2</v>
      </c>
      <c r="CA9" s="71">
        <f t="shared" si="14"/>
        <v>0</v>
      </c>
      <c r="CB9" s="71">
        <f t="shared" si="15"/>
        <v>2</v>
      </c>
      <c r="CC9" s="71">
        <f t="shared" si="16"/>
        <v>0</v>
      </c>
      <c r="CD9" s="71">
        <f t="shared" si="17"/>
        <v>0</v>
      </c>
      <c r="CE9" s="71">
        <f t="shared" si="18"/>
        <v>2</v>
      </c>
      <c r="CF9" s="71">
        <f t="shared" si="19"/>
        <v>0</v>
      </c>
      <c r="CG9" s="71">
        <f t="shared" si="20"/>
        <v>2</v>
      </c>
      <c r="CH9" s="71">
        <f t="shared" si="21"/>
        <v>0</v>
      </c>
      <c r="CI9" s="69">
        <f t="shared" si="22"/>
        <v>0</v>
      </c>
      <c r="CJ9" s="69">
        <f t="shared" si="23"/>
        <v>0</v>
      </c>
      <c r="CK9" s="69">
        <f t="shared" si="24"/>
        <v>0</v>
      </c>
      <c r="CL9" s="69">
        <f t="shared" si="25"/>
        <v>0</v>
      </c>
      <c r="CM9" s="69">
        <f t="shared" si="26"/>
        <v>0</v>
      </c>
      <c r="CN9" s="69">
        <f t="shared" si="27"/>
        <v>0</v>
      </c>
      <c r="CO9" s="69">
        <f t="shared" si="28"/>
        <v>0</v>
      </c>
      <c r="CP9" s="69">
        <f t="shared" si="29"/>
        <v>0</v>
      </c>
    </row>
    <row r="10" spans="1:94" ht="44.25" customHeight="1">
      <c r="A10" s="7"/>
      <c r="B10" s="91" t="s">
        <v>40</v>
      </c>
      <c r="C10" s="72">
        <v>3</v>
      </c>
      <c r="D10" s="73" t="s">
        <v>34</v>
      </c>
      <c r="E10" s="74">
        <v>3</v>
      </c>
      <c r="F10" s="73">
        <v>3</v>
      </c>
      <c r="G10" s="73" t="s">
        <v>34</v>
      </c>
      <c r="H10" s="73">
        <v>8</v>
      </c>
      <c r="I10" s="76">
        <v>3</v>
      </c>
      <c r="J10" s="73" t="s">
        <v>34</v>
      </c>
      <c r="K10" s="74">
        <v>5</v>
      </c>
      <c r="L10" s="73">
        <v>9</v>
      </c>
      <c r="M10" s="73" t="s">
        <v>34</v>
      </c>
      <c r="N10" s="77">
        <v>9</v>
      </c>
      <c r="O10" s="78">
        <v>6</v>
      </c>
      <c r="P10" s="79" t="s">
        <v>34</v>
      </c>
      <c r="Q10" s="80">
        <v>4</v>
      </c>
      <c r="R10" s="81">
        <v>3</v>
      </c>
      <c r="S10" s="79" t="s">
        <v>34</v>
      </c>
      <c r="T10" s="82">
        <v>5</v>
      </c>
      <c r="U10" s="75"/>
      <c r="V10" s="97"/>
      <c r="W10" s="75"/>
      <c r="X10" s="81">
        <v>4</v>
      </c>
      <c r="Y10" s="79" t="s">
        <v>34</v>
      </c>
      <c r="Z10" s="82">
        <v>1</v>
      </c>
      <c r="AA10" s="81">
        <v>5</v>
      </c>
      <c r="AB10" s="79" t="s">
        <v>34</v>
      </c>
      <c r="AC10" s="82">
        <v>2</v>
      </c>
      <c r="AD10" s="83">
        <v>10</v>
      </c>
      <c r="AE10" s="79" t="s">
        <v>34</v>
      </c>
      <c r="AF10" s="84">
        <v>1</v>
      </c>
      <c r="AG10" s="72"/>
      <c r="AH10" s="73" t="s">
        <v>34</v>
      </c>
      <c r="AI10" s="74"/>
      <c r="AJ10" s="73"/>
      <c r="AK10" s="73" t="s">
        <v>34</v>
      </c>
      <c r="AL10" s="73"/>
      <c r="AM10" s="76"/>
      <c r="AN10" s="73" t="s">
        <v>34</v>
      </c>
      <c r="AO10" s="74"/>
      <c r="AP10" s="73"/>
      <c r="AQ10" s="73" t="s">
        <v>34</v>
      </c>
      <c r="AR10" s="77"/>
      <c r="AS10" s="78"/>
      <c r="AT10" s="79" t="s">
        <v>34</v>
      </c>
      <c r="AU10" s="80"/>
      <c r="AV10" s="81"/>
      <c r="AW10" s="79" t="s">
        <v>34</v>
      </c>
      <c r="AX10" s="82"/>
      <c r="AY10" s="75"/>
      <c r="AZ10" s="97"/>
      <c r="BA10" s="75"/>
      <c r="BB10" s="81"/>
      <c r="BC10" s="79" t="s">
        <v>34</v>
      </c>
      <c r="BD10" s="82"/>
      <c r="BE10" s="83"/>
      <c r="BF10" s="79" t="s">
        <v>34</v>
      </c>
      <c r="BG10" s="85"/>
      <c r="BH10" s="86">
        <f t="shared" si="0"/>
        <v>46</v>
      </c>
      <c r="BI10" s="87" t="s">
        <v>34</v>
      </c>
      <c r="BJ10" s="88">
        <f t="shared" si="1"/>
        <v>38</v>
      </c>
      <c r="BK10" s="89">
        <f t="shared" si="2"/>
        <v>10</v>
      </c>
      <c r="BL10" s="90">
        <f t="shared" si="3"/>
        <v>5</v>
      </c>
      <c r="BM10" s="68"/>
      <c r="BN10" s="69">
        <f t="shared" si="4"/>
        <v>100.0008</v>
      </c>
      <c r="BO10" s="69">
        <f t="shared" si="5"/>
        <v>1.1111111111111112</v>
      </c>
      <c r="BP10" s="69">
        <f t="shared" si="6"/>
        <v>10</v>
      </c>
      <c r="BQ10" s="69">
        <v>0</v>
      </c>
      <c r="BR10" s="70">
        <f t="shared" si="7"/>
        <v>8</v>
      </c>
      <c r="BS10" s="95">
        <v>0</v>
      </c>
      <c r="BT10" s="69">
        <v>0</v>
      </c>
      <c r="BU10" s="69">
        <f t="shared" si="8"/>
        <v>9</v>
      </c>
      <c r="BV10" s="69">
        <f t="shared" si="9"/>
        <v>4</v>
      </c>
      <c r="BW10" s="69">
        <f t="shared" si="10"/>
        <v>2</v>
      </c>
      <c r="BX10" s="69">
        <f t="shared" si="11"/>
        <v>3</v>
      </c>
      <c r="BY10" s="71">
        <f t="shared" si="12"/>
        <v>1</v>
      </c>
      <c r="BZ10" s="71">
        <f t="shared" si="13"/>
        <v>0</v>
      </c>
      <c r="CA10" s="71">
        <f t="shared" si="14"/>
        <v>0</v>
      </c>
      <c r="CB10" s="71">
        <f t="shared" si="15"/>
        <v>1</v>
      </c>
      <c r="CC10" s="71">
        <f t="shared" si="16"/>
        <v>2</v>
      </c>
      <c r="CD10" s="71">
        <f t="shared" si="17"/>
        <v>0</v>
      </c>
      <c r="CE10" s="71">
        <f t="shared" si="18"/>
        <v>0</v>
      </c>
      <c r="CF10" s="71">
        <f t="shared" si="19"/>
        <v>2</v>
      </c>
      <c r="CG10" s="71">
        <f t="shared" si="20"/>
        <v>2</v>
      </c>
      <c r="CH10" s="71">
        <f t="shared" si="21"/>
        <v>2</v>
      </c>
      <c r="CI10" s="69">
        <f t="shared" si="22"/>
        <v>0</v>
      </c>
      <c r="CJ10" s="69">
        <f t="shared" si="23"/>
        <v>0</v>
      </c>
      <c r="CK10" s="69">
        <f t="shared" si="24"/>
        <v>0</v>
      </c>
      <c r="CL10" s="69">
        <f t="shared" si="25"/>
        <v>0</v>
      </c>
      <c r="CM10" s="69">
        <f t="shared" si="26"/>
        <v>0</v>
      </c>
      <c r="CN10" s="69">
        <f t="shared" si="27"/>
        <v>0</v>
      </c>
      <c r="CO10" s="69">
        <f t="shared" si="28"/>
        <v>0</v>
      </c>
      <c r="CP10" s="69">
        <f t="shared" si="29"/>
        <v>0</v>
      </c>
    </row>
    <row r="11" spans="1:94" ht="44.25" customHeight="1">
      <c r="A11" s="7"/>
      <c r="B11" s="100" t="s">
        <v>41</v>
      </c>
      <c r="C11" s="72">
        <v>4</v>
      </c>
      <c r="D11" s="73" t="s">
        <v>34</v>
      </c>
      <c r="E11" s="74">
        <v>13</v>
      </c>
      <c r="F11" s="73">
        <v>1</v>
      </c>
      <c r="G11" s="73" t="s">
        <v>34</v>
      </c>
      <c r="H11" s="73">
        <v>8</v>
      </c>
      <c r="I11" s="76">
        <v>1</v>
      </c>
      <c r="J11" s="73" t="s">
        <v>34</v>
      </c>
      <c r="K11" s="74">
        <v>8</v>
      </c>
      <c r="L11" s="73">
        <v>3</v>
      </c>
      <c r="M11" s="73" t="s">
        <v>34</v>
      </c>
      <c r="N11" s="77">
        <v>16</v>
      </c>
      <c r="O11" s="78">
        <v>5</v>
      </c>
      <c r="P11" s="79" t="s">
        <v>34</v>
      </c>
      <c r="Q11" s="80">
        <v>8</v>
      </c>
      <c r="R11" s="81">
        <v>6</v>
      </c>
      <c r="S11" s="79" t="s">
        <v>34</v>
      </c>
      <c r="T11" s="82">
        <v>4</v>
      </c>
      <c r="U11" s="83">
        <v>1</v>
      </c>
      <c r="V11" s="79" t="s">
        <v>34</v>
      </c>
      <c r="W11" s="83">
        <v>4</v>
      </c>
      <c r="X11" s="92"/>
      <c r="Y11" s="97"/>
      <c r="Z11" s="93"/>
      <c r="AA11" s="81">
        <v>6</v>
      </c>
      <c r="AB11" s="79" t="s">
        <v>34</v>
      </c>
      <c r="AC11" s="82">
        <v>2</v>
      </c>
      <c r="AD11" s="83">
        <v>1</v>
      </c>
      <c r="AE11" s="79" t="s">
        <v>34</v>
      </c>
      <c r="AF11" s="84">
        <v>9</v>
      </c>
      <c r="AG11" s="72"/>
      <c r="AH11" s="73" t="s">
        <v>34</v>
      </c>
      <c r="AI11" s="74"/>
      <c r="AJ11" s="73"/>
      <c r="AK11" s="73" t="s">
        <v>34</v>
      </c>
      <c r="AL11" s="73"/>
      <c r="AM11" s="76"/>
      <c r="AN11" s="73" t="s">
        <v>34</v>
      </c>
      <c r="AO11" s="74"/>
      <c r="AP11" s="73"/>
      <c r="AQ11" s="73" t="s">
        <v>34</v>
      </c>
      <c r="AR11" s="77"/>
      <c r="AS11" s="78"/>
      <c r="AT11" s="79" t="s">
        <v>34</v>
      </c>
      <c r="AU11" s="80"/>
      <c r="AV11" s="81"/>
      <c r="AW11" s="79" t="s">
        <v>34</v>
      </c>
      <c r="AX11" s="82"/>
      <c r="AY11" s="83"/>
      <c r="AZ11" s="79" t="s">
        <v>34</v>
      </c>
      <c r="BA11" s="83"/>
      <c r="BB11" s="92"/>
      <c r="BC11" s="97"/>
      <c r="BD11" s="93"/>
      <c r="BE11" s="83"/>
      <c r="BF11" s="79" t="s">
        <v>34</v>
      </c>
      <c r="BG11" s="85"/>
      <c r="BH11" s="86">
        <f t="shared" si="0"/>
        <v>28</v>
      </c>
      <c r="BI11" s="87" t="s">
        <v>34</v>
      </c>
      <c r="BJ11" s="88">
        <f t="shared" si="1"/>
        <v>72</v>
      </c>
      <c r="BK11" s="89">
        <f t="shared" si="2"/>
        <v>4</v>
      </c>
      <c r="BL11" s="90">
        <f t="shared" si="3"/>
        <v>9</v>
      </c>
      <c r="BM11" s="68"/>
      <c r="BN11" s="69">
        <f t="shared" si="4"/>
        <v>39.9956</v>
      </c>
      <c r="BO11" s="69">
        <f t="shared" si="5"/>
        <v>0.4444444444444444</v>
      </c>
      <c r="BP11" s="69">
        <f t="shared" si="6"/>
        <v>4</v>
      </c>
      <c r="BQ11" s="69">
        <v>0</v>
      </c>
      <c r="BR11" s="70">
        <f t="shared" si="7"/>
        <v>-44</v>
      </c>
      <c r="BS11" s="95">
        <v>0</v>
      </c>
      <c r="BT11" s="69">
        <v>0</v>
      </c>
      <c r="BU11" s="69">
        <f t="shared" si="8"/>
        <v>9</v>
      </c>
      <c r="BV11" s="69">
        <f t="shared" si="9"/>
        <v>2</v>
      </c>
      <c r="BW11" s="69">
        <f t="shared" si="10"/>
        <v>0</v>
      </c>
      <c r="BX11" s="69">
        <f t="shared" si="11"/>
        <v>7</v>
      </c>
      <c r="BY11" s="71">
        <f t="shared" si="12"/>
        <v>0</v>
      </c>
      <c r="BZ11" s="71">
        <f t="shared" si="13"/>
        <v>0</v>
      </c>
      <c r="CA11" s="71">
        <f t="shared" si="14"/>
        <v>0</v>
      </c>
      <c r="CB11" s="71">
        <f t="shared" si="15"/>
        <v>0</v>
      </c>
      <c r="CC11" s="71">
        <f t="shared" si="16"/>
        <v>0</v>
      </c>
      <c r="CD11" s="71">
        <f t="shared" si="17"/>
        <v>2</v>
      </c>
      <c r="CE11" s="71">
        <f t="shared" si="18"/>
        <v>0</v>
      </c>
      <c r="CF11" s="71">
        <f t="shared" si="19"/>
        <v>0</v>
      </c>
      <c r="CG11" s="71">
        <f t="shared" si="20"/>
        <v>2</v>
      </c>
      <c r="CH11" s="71">
        <f t="shared" si="21"/>
        <v>0</v>
      </c>
      <c r="CI11" s="69">
        <f t="shared" si="22"/>
        <v>0</v>
      </c>
      <c r="CJ11" s="69">
        <f t="shared" si="23"/>
        <v>0</v>
      </c>
      <c r="CK11" s="69">
        <f t="shared" si="24"/>
        <v>0</v>
      </c>
      <c r="CL11" s="69">
        <f t="shared" si="25"/>
        <v>0</v>
      </c>
      <c r="CM11" s="69">
        <f t="shared" si="26"/>
        <v>0</v>
      </c>
      <c r="CN11" s="69">
        <f t="shared" si="27"/>
        <v>0</v>
      </c>
      <c r="CO11" s="69">
        <f t="shared" si="28"/>
        <v>0</v>
      </c>
      <c r="CP11" s="69">
        <f t="shared" si="29"/>
        <v>0</v>
      </c>
    </row>
    <row r="12" spans="1:94" ht="44.25" customHeight="1">
      <c r="A12" s="7"/>
      <c r="B12" s="91" t="s">
        <v>42</v>
      </c>
      <c r="C12" s="72">
        <v>3</v>
      </c>
      <c r="D12" s="73" t="s">
        <v>34</v>
      </c>
      <c r="E12" s="74">
        <v>9</v>
      </c>
      <c r="F12" s="73">
        <v>1</v>
      </c>
      <c r="G12" s="73" t="s">
        <v>34</v>
      </c>
      <c r="H12" s="73">
        <v>11</v>
      </c>
      <c r="I12" s="76">
        <v>2</v>
      </c>
      <c r="J12" s="73" t="s">
        <v>34</v>
      </c>
      <c r="K12" s="74">
        <v>4</v>
      </c>
      <c r="L12" s="73">
        <v>2</v>
      </c>
      <c r="M12" s="73" t="s">
        <v>34</v>
      </c>
      <c r="N12" s="101">
        <v>9</v>
      </c>
      <c r="O12" s="73">
        <v>3</v>
      </c>
      <c r="P12" s="73" t="s">
        <v>34</v>
      </c>
      <c r="Q12" s="101">
        <v>6</v>
      </c>
      <c r="R12" s="73">
        <v>2</v>
      </c>
      <c r="S12" s="73" t="s">
        <v>34</v>
      </c>
      <c r="T12" s="77">
        <v>10</v>
      </c>
      <c r="U12" s="81">
        <v>2</v>
      </c>
      <c r="V12" s="79" t="s">
        <v>34</v>
      </c>
      <c r="W12" s="82">
        <v>5</v>
      </c>
      <c r="X12" s="81">
        <v>2</v>
      </c>
      <c r="Y12" s="79" t="s">
        <v>34</v>
      </c>
      <c r="Z12" s="82">
        <v>6</v>
      </c>
      <c r="AA12" s="92"/>
      <c r="AB12" s="97"/>
      <c r="AC12" s="93"/>
      <c r="AD12" s="83">
        <v>3</v>
      </c>
      <c r="AE12" s="79" t="s">
        <v>34</v>
      </c>
      <c r="AF12" s="84">
        <v>1</v>
      </c>
      <c r="AG12" s="72"/>
      <c r="AH12" s="73"/>
      <c r="AI12" s="74"/>
      <c r="AJ12" s="73"/>
      <c r="AK12" s="73"/>
      <c r="AL12" s="73"/>
      <c r="AM12" s="76"/>
      <c r="AN12" s="73"/>
      <c r="AO12" s="74"/>
      <c r="AP12" s="73"/>
      <c r="AQ12" s="73"/>
      <c r="AR12" s="77"/>
      <c r="AS12" s="78"/>
      <c r="AT12" s="79"/>
      <c r="AU12" s="80"/>
      <c r="AV12" s="81"/>
      <c r="AW12" s="79"/>
      <c r="AX12" s="82"/>
      <c r="AY12" s="83"/>
      <c r="AZ12" s="79"/>
      <c r="BA12" s="83"/>
      <c r="BB12" s="92"/>
      <c r="BC12" s="97"/>
      <c r="BD12" s="93"/>
      <c r="BE12" s="83"/>
      <c r="BF12" s="79"/>
      <c r="BG12" s="85"/>
      <c r="BH12" s="86">
        <f t="shared" si="0"/>
        <v>20</v>
      </c>
      <c r="BI12" s="87" t="s">
        <v>34</v>
      </c>
      <c r="BJ12" s="88">
        <f t="shared" si="1"/>
        <v>61</v>
      </c>
      <c r="BK12" s="89">
        <f t="shared" si="2"/>
        <v>2</v>
      </c>
      <c r="BL12" s="102">
        <f t="shared" si="3"/>
        <v>10</v>
      </c>
      <c r="BM12" s="68"/>
      <c r="BN12" s="69">
        <f t="shared" si="4"/>
        <v>19.9959</v>
      </c>
      <c r="BO12" s="69">
        <f t="shared" si="5"/>
        <v>0.2222222222222222</v>
      </c>
      <c r="BP12" s="69">
        <f t="shared" si="6"/>
        <v>2</v>
      </c>
      <c r="BQ12" s="69">
        <v>0</v>
      </c>
      <c r="BR12" s="70">
        <f t="shared" si="7"/>
        <v>-41</v>
      </c>
      <c r="BS12" s="95">
        <v>0</v>
      </c>
      <c r="BT12" s="69">
        <v>0</v>
      </c>
      <c r="BU12" s="69">
        <f t="shared" si="8"/>
        <v>9</v>
      </c>
      <c r="BV12" s="69">
        <f t="shared" si="9"/>
        <v>1</v>
      </c>
      <c r="BW12" s="69">
        <f t="shared" si="10"/>
        <v>0</v>
      </c>
      <c r="BX12" s="69">
        <f t="shared" si="11"/>
        <v>8</v>
      </c>
      <c r="BY12" s="71">
        <f t="shared" si="12"/>
        <v>0</v>
      </c>
      <c r="BZ12" s="71">
        <f t="shared" si="13"/>
        <v>0</v>
      </c>
      <c r="CA12" s="71">
        <f t="shared" si="14"/>
        <v>0</v>
      </c>
      <c r="CB12" s="71">
        <f t="shared" si="15"/>
        <v>0</v>
      </c>
      <c r="CC12" s="71">
        <f t="shared" si="16"/>
        <v>0</v>
      </c>
      <c r="CD12" s="71">
        <f t="shared" si="17"/>
        <v>0</v>
      </c>
      <c r="CE12" s="71">
        <f t="shared" si="18"/>
        <v>0</v>
      </c>
      <c r="CF12" s="71">
        <f t="shared" si="19"/>
        <v>0</v>
      </c>
      <c r="CG12" s="71">
        <f t="shared" si="20"/>
        <v>0</v>
      </c>
      <c r="CH12" s="71">
        <f t="shared" si="21"/>
        <v>2</v>
      </c>
      <c r="CI12" s="69">
        <f t="shared" si="22"/>
        <v>0</v>
      </c>
      <c r="CJ12" s="69">
        <f t="shared" si="23"/>
        <v>0</v>
      </c>
      <c r="CK12" s="69">
        <f t="shared" si="24"/>
        <v>0</v>
      </c>
      <c r="CL12" s="69">
        <f t="shared" si="25"/>
        <v>0</v>
      </c>
      <c r="CM12" s="69">
        <f t="shared" si="26"/>
        <v>0</v>
      </c>
      <c r="CN12" s="69">
        <f t="shared" si="27"/>
        <v>0</v>
      </c>
      <c r="CO12" s="69">
        <f t="shared" si="28"/>
        <v>0</v>
      </c>
      <c r="CP12" s="69">
        <f t="shared" si="29"/>
        <v>0</v>
      </c>
    </row>
    <row r="13" spans="1:94" ht="44.25" customHeight="1">
      <c r="A13" s="7"/>
      <c r="B13" s="103" t="s">
        <v>43</v>
      </c>
      <c r="C13" s="72">
        <v>5</v>
      </c>
      <c r="D13" s="73" t="s">
        <v>34</v>
      </c>
      <c r="E13" s="74">
        <v>0</v>
      </c>
      <c r="F13" s="73">
        <v>7</v>
      </c>
      <c r="G13" s="73" t="s">
        <v>34</v>
      </c>
      <c r="H13" s="73">
        <v>12</v>
      </c>
      <c r="I13" s="76">
        <v>2</v>
      </c>
      <c r="J13" s="73" t="s">
        <v>34</v>
      </c>
      <c r="K13" s="74">
        <v>6</v>
      </c>
      <c r="L13" s="73">
        <v>2</v>
      </c>
      <c r="M13" s="73" t="s">
        <v>34</v>
      </c>
      <c r="N13" s="77">
        <v>5</v>
      </c>
      <c r="O13" s="78">
        <v>2</v>
      </c>
      <c r="P13" s="79" t="s">
        <v>34</v>
      </c>
      <c r="Q13" s="80">
        <v>6</v>
      </c>
      <c r="R13" s="81">
        <v>4</v>
      </c>
      <c r="S13" s="79" t="s">
        <v>34</v>
      </c>
      <c r="T13" s="82">
        <v>2</v>
      </c>
      <c r="U13" s="83">
        <v>1</v>
      </c>
      <c r="V13" s="79" t="s">
        <v>34</v>
      </c>
      <c r="W13" s="83">
        <v>10</v>
      </c>
      <c r="X13" s="81">
        <v>9</v>
      </c>
      <c r="Y13" s="79" t="s">
        <v>34</v>
      </c>
      <c r="Z13" s="82">
        <v>1</v>
      </c>
      <c r="AA13" s="81">
        <v>1</v>
      </c>
      <c r="AB13" s="79" t="s">
        <v>34</v>
      </c>
      <c r="AC13" s="82">
        <v>3</v>
      </c>
      <c r="AD13" s="75"/>
      <c r="AE13" s="97"/>
      <c r="AF13" s="94"/>
      <c r="AG13" s="72"/>
      <c r="AH13" s="73" t="s">
        <v>34</v>
      </c>
      <c r="AI13" s="74"/>
      <c r="AJ13" s="73"/>
      <c r="AK13" s="73" t="s">
        <v>34</v>
      </c>
      <c r="AL13" s="73"/>
      <c r="AM13" s="76"/>
      <c r="AN13" s="73" t="s">
        <v>34</v>
      </c>
      <c r="AO13" s="74"/>
      <c r="AP13" s="73"/>
      <c r="AQ13" s="73" t="s">
        <v>34</v>
      </c>
      <c r="AR13" s="77"/>
      <c r="AS13" s="78"/>
      <c r="AT13" s="79" t="s">
        <v>34</v>
      </c>
      <c r="AU13" s="80"/>
      <c r="AV13" s="81"/>
      <c r="AW13" s="79" t="s">
        <v>34</v>
      </c>
      <c r="AX13" s="82"/>
      <c r="AY13" s="83"/>
      <c r="AZ13" s="79" t="s">
        <v>34</v>
      </c>
      <c r="BA13" s="83"/>
      <c r="BB13" s="81"/>
      <c r="BC13" s="79" t="s">
        <v>34</v>
      </c>
      <c r="BD13" s="82"/>
      <c r="BE13" s="75"/>
      <c r="BF13" s="97"/>
      <c r="BG13" s="104"/>
      <c r="BH13" s="86">
        <f t="shared" si="0"/>
        <v>33</v>
      </c>
      <c r="BI13" s="87" t="s">
        <v>34</v>
      </c>
      <c r="BJ13" s="88">
        <f t="shared" si="1"/>
        <v>45</v>
      </c>
      <c r="BK13" s="89">
        <f t="shared" si="2"/>
        <v>6</v>
      </c>
      <c r="BL13" s="105">
        <f t="shared" si="3"/>
        <v>8</v>
      </c>
      <c r="BM13" s="68"/>
      <c r="BN13" s="69">
        <f t="shared" si="4"/>
        <v>59.9988</v>
      </c>
      <c r="BO13" s="69">
        <f t="shared" si="5"/>
        <v>0.6666666666666666</v>
      </c>
      <c r="BP13" s="69">
        <f t="shared" si="6"/>
        <v>6</v>
      </c>
      <c r="BQ13" s="69">
        <v>0</v>
      </c>
      <c r="BR13" s="70">
        <f t="shared" si="7"/>
        <v>-12</v>
      </c>
      <c r="BS13" s="95">
        <v>0</v>
      </c>
      <c r="BT13" s="69">
        <v>0</v>
      </c>
      <c r="BU13" s="69">
        <f t="shared" si="8"/>
        <v>9</v>
      </c>
      <c r="BV13" s="69">
        <f t="shared" si="9"/>
        <v>3</v>
      </c>
      <c r="BW13" s="69">
        <f t="shared" si="10"/>
        <v>0</v>
      </c>
      <c r="BX13" s="69">
        <f t="shared" si="11"/>
        <v>6</v>
      </c>
      <c r="BY13" s="71">
        <f t="shared" si="12"/>
        <v>2</v>
      </c>
      <c r="BZ13" s="71">
        <f t="shared" si="13"/>
        <v>0</v>
      </c>
      <c r="CA13" s="71">
        <f t="shared" si="14"/>
        <v>0</v>
      </c>
      <c r="CB13" s="71">
        <f t="shared" si="15"/>
        <v>0</v>
      </c>
      <c r="CC13" s="71">
        <f t="shared" si="16"/>
        <v>0</v>
      </c>
      <c r="CD13" s="71">
        <f t="shared" si="17"/>
        <v>2</v>
      </c>
      <c r="CE13" s="71">
        <f t="shared" si="18"/>
        <v>0</v>
      </c>
      <c r="CF13" s="71">
        <f t="shared" si="19"/>
        <v>2</v>
      </c>
      <c r="CG13" s="71">
        <f t="shared" si="20"/>
        <v>0</v>
      </c>
      <c r="CH13" s="71">
        <f t="shared" si="21"/>
        <v>0</v>
      </c>
      <c r="CI13" s="69">
        <f t="shared" si="22"/>
        <v>0</v>
      </c>
      <c r="CJ13" s="69">
        <f t="shared" si="23"/>
        <v>0</v>
      </c>
      <c r="CK13" s="69">
        <f t="shared" si="24"/>
        <v>0</v>
      </c>
      <c r="CL13" s="69">
        <f t="shared" si="25"/>
        <v>0</v>
      </c>
      <c r="CM13" s="69">
        <f t="shared" si="26"/>
        <v>0</v>
      </c>
      <c r="CN13" s="69">
        <f t="shared" si="27"/>
        <v>0</v>
      </c>
      <c r="CO13" s="69">
        <f t="shared" si="28"/>
        <v>0</v>
      </c>
      <c r="CP13" s="69">
        <f t="shared" si="29"/>
        <v>0</v>
      </c>
    </row>
    <row r="14" spans="1:71" ht="4.5" customHeight="1" thickBo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S14" s="95"/>
    </row>
    <row r="15" spans="1:94" s="116" customFormat="1" ht="52.5" customHeight="1" thickBot="1" thickTop="1">
      <c r="A15" s="106"/>
      <c r="B15" s="107" t="s">
        <v>44</v>
      </c>
      <c r="C15" s="108"/>
      <c r="D15" s="108"/>
      <c r="E15" s="108"/>
      <c r="F15" s="3"/>
      <c r="G15" s="3"/>
      <c r="H15" s="3"/>
      <c r="I15" s="3"/>
      <c r="J15" s="3"/>
      <c r="K15" s="3"/>
      <c r="L15" s="3"/>
      <c r="M15" s="3"/>
      <c r="N15" s="3"/>
      <c r="O15" s="3"/>
      <c r="P15" s="108"/>
      <c r="Q15" s="108"/>
      <c r="R15" s="108"/>
      <c r="S15" s="108"/>
      <c r="T15" s="108"/>
      <c r="U15" s="3"/>
      <c r="V15" s="3"/>
      <c r="W15" s="3"/>
      <c r="X15" s="3"/>
      <c r="Y15" s="3"/>
      <c r="Z15" s="109"/>
      <c r="AA15" s="3"/>
      <c r="AB15" s="3"/>
      <c r="AC15" s="109"/>
      <c r="AD15" s="109"/>
      <c r="AE15" s="3"/>
      <c r="AF15" s="3"/>
      <c r="AG15" s="3"/>
      <c r="AH15" s="108"/>
      <c r="AI15" s="110"/>
      <c r="AJ15" s="111" t="s">
        <v>45</v>
      </c>
      <c r="AK15" s="112"/>
      <c r="AL15" s="112"/>
      <c r="AM15" s="112"/>
      <c r="AN15" s="113"/>
      <c r="AO15" s="113"/>
      <c r="AP15" s="113"/>
      <c r="AQ15" s="113"/>
      <c r="AR15" s="113"/>
      <c r="AS15" s="113"/>
      <c r="AT15" s="113"/>
      <c r="AU15" s="113"/>
      <c r="AV15" s="113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4"/>
      <c r="BI15" s="114"/>
      <c r="BJ15" s="114"/>
      <c r="BK15" s="115"/>
      <c r="BL15" s="108"/>
      <c r="BM15" s="108"/>
      <c r="BY15" s="6" t="s">
        <v>1</v>
      </c>
      <c r="BZ15" s="6" t="s">
        <v>2</v>
      </c>
      <c r="CA15" s="6" t="s">
        <v>3</v>
      </c>
      <c r="CB15" s="6" t="s">
        <v>4</v>
      </c>
      <c r="CC15" s="6" t="s">
        <v>5</v>
      </c>
      <c r="CD15" s="6" t="s">
        <v>6</v>
      </c>
      <c r="CE15" s="6" t="s">
        <v>7</v>
      </c>
      <c r="CF15" s="6" t="s">
        <v>8</v>
      </c>
      <c r="CG15" s="6" t="s">
        <v>9</v>
      </c>
      <c r="CH15" s="6" t="s">
        <v>1</v>
      </c>
      <c r="CI15" s="6" t="s">
        <v>2</v>
      </c>
      <c r="CJ15" s="6" t="s">
        <v>3</v>
      </c>
      <c r="CK15" s="6" t="s">
        <v>4</v>
      </c>
      <c r="CL15" s="6" t="s">
        <v>5</v>
      </c>
      <c r="CM15" s="6" t="s">
        <v>6</v>
      </c>
      <c r="CN15" s="6" t="s">
        <v>7</v>
      </c>
      <c r="CO15" s="6" t="s">
        <v>8</v>
      </c>
      <c r="CP15" s="6" t="s">
        <v>9</v>
      </c>
    </row>
    <row r="16" ht="13.5" thickTop="1"/>
  </sheetData>
  <sheetProtection/>
  <mergeCells count="12">
    <mergeCell ref="AY3:BA3"/>
    <mergeCell ref="AV3:AX3"/>
    <mergeCell ref="R3:T3"/>
    <mergeCell ref="U3:W3"/>
    <mergeCell ref="AD3:AF3"/>
    <mergeCell ref="AA3:AC3"/>
    <mergeCell ref="C3:E3"/>
    <mergeCell ref="F3:H3"/>
    <mergeCell ref="L3:N3"/>
    <mergeCell ref="X3:Z3"/>
    <mergeCell ref="O3:Q3"/>
    <mergeCell ref="I3:K3"/>
  </mergeCells>
  <printOptions/>
  <pageMargins left="0.7875" right="0.7875" top="0.7875" bottom="0.7875" header="0.5118055555555556" footer="0.5118055555555556"/>
  <pageSetup firstPageNumber="1" useFirstPageNumber="1"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Zadražil</dc:creator>
  <cp:keywords/>
  <dc:description/>
  <cp:lastModifiedBy>Miloslav Zadražil</cp:lastModifiedBy>
  <dcterms:created xsi:type="dcterms:W3CDTF">2015-01-21T18:03:18Z</dcterms:created>
  <dcterms:modified xsi:type="dcterms:W3CDTF">2015-01-21T18:03:47Z</dcterms:modified>
  <cp:category/>
  <cp:version/>
  <cp:contentType/>
  <cp:contentStatus/>
</cp:coreProperties>
</file>