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3" activeTab="1"/>
  </bookViews>
  <sheets>
    <sheet name="Sezóna 2009-2010" sheetId="1" r:id="rId1"/>
    <sheet name="Sezóna 2010-2011" sheetId="2" r:id="rId2"/>
    <sheet name="List4" sheetId="3" state="hidden" r:id="rId3"/>
    <sheet name=" původní " sheetId="4" state="hidden" r:id="rId4"/>
    <sheet name="List2" sheetId="5" state="hidden" r:id="rId5"/>
    <sheet name="List3" sheetId="6" state="hidden" r:id="rId6"/>
  </sheets>
  <definedNames/>
  <calcPr fullCalcOnLoad="1"/>
</workbook>
</file>

<file path=xl/sharedStrings.xml><?xml version="1.0" encoding="utf-8"?>
<sst xmlns="http://schemas.openxmlformats.org/spreadsheetml/2006/main" count="678" uniqueCount="60">
  <si>
    <t>Skore</t>
  </si>
  <si>
    <t>Body</t>
  </si>
  <si>
    <t>KOŠETICE</t>
  </si>
  <si>
    <t>X</t>
  </si>
  <si>
    <t>-</t>
  </si>
  <si>
    <t>SLUŽÁTKY</t>
  </si>
  <si>
    <t>BETON</t>
  </si>
  <si>
    <t>POČÁTKY</t>
  </si>
  <si>
    <t xml:space="preserve">                 Nadstavbová část PL 2008 – 2009     SKUPINA 1 – 8</t>
  </si>
  <si>
    <t>Gold</t>
  </si>
  <si>
    <t>Zmiš</t>
  </si>
  <si>
    <t>Pelmont</t>
  </si>
  <si>
    <t>Kámen</t>
  </si>
  <si>
    <t>H.Ves</t>
  </si>
  <si>
    <t>Křelov</t>
  </si>
  <si>
    <t>Kartáč</t>
  </si>
  <si>
    <t>Bar</t>
  </si>
  <si>
    <t>GOLDSERVIS</t>
  </si>
  <si>
    <t>ZMIŠOVICE</t>
  </si>
  <si>
    <t>PELMONT</t>
  </si>
  <si>
    <t>KÁMEN</t>
  </si>
  <si>
    <t>HORNÍ VES</t>
  </si>
  <si>
    <t>KŘELOVICE</t>
  </si>
  <si>
    <t>KARTÁČOVNY</t>
  </si>
  <si>
    <t>BAR U DUBŮ</t>
  </si>
  <si>
    <t>Podniková liga  2009/2010</t>
  </si>
  <si>
    <t>ŽIROVNICE</t>
  </si>
  <si>
    <t>PACOV</t>
  </si>
  <si>
    <t>BAR u DUBŮ</t>
  </si>
  <si>
    <t>AHC PELHŘIMOV</t>
  </si>
  <si>
    <t>STATUS PELHŘIMOV</t>
  </si>
  <si>
    <t>Součty časů</t>
  </si>
  <si>
    <t>Celkem hodin</t>
  </si>
  <si>
    <t>Začátek průměr</t>
  </si>
  <si>
    <t>Podniková liga Pelhřimovska 2009 – 2010 - začátky utkání</t>
  </si>
  <si>
    <t>Začátky 7 x základní část</t>
  </si>
  <si>
    <t>9.zápas</t>
  </si>
  <si>
    <t>10.zápas</t>
  </si>
  <si>
    <t>8.zápas</t>
  </si>
  <si>
    <t>11.zápas</t>
  </si>
  <si>
    <t>12.zápas</t>
  </si>
  <si>
    <t>13.zápas</t>
  </si>
  <si>
    <t>14.zápas</t>
  </si>
  <si>
    <t>15.zápas</t>
  </si>
  <si>
    <t>16.zápas</t>
  </si>
  <si>
    <t>Začá  hodin</t>
  </si>
  <si>
    <t>tek    minut</t>
  </si>
  <si>
    <t>20:</t>
  </si>
  <si>
    <t>AUTO BUPI</t>
  </si>
  <si>
    <t>HC ČERNOV</t>
  </si>
  <si>
    <t>1.zápas</t>
  </si>
  <si>
    <t>2.zápas</t>
  </si>
  <si>
    <t>3.zápas</t>
  </si>
  <si>
    <t>4.zápas</t>
  </si>
  <si>
    <t>5.zápas</t>
  </si>
  <si>
    <t>6.zápas</t>
  </si>
  <si>
    <t>7.zápas</t>
  </si>
  <si>
    <t>Podniková liga Pelhřimovska 2010 – 2011 - začátky utkání</t>
  </si>
  <si>
    <t>Podniková liga  2010/2011</t>
  </si>
  <si>
    <t>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</si>
</sst>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2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>
        <color indexed="8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hair">
        <color indexed="8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n">
        <color indexed="8"/>
      </bottom>
    </border>
    <border>
      <left style="thick"/>
      <right style="thin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hair">
        <color indexed="8"/>
      </bottom>
    </border>
    <border>
      <left style="thick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 style="thin"/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 style="thin"/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6" borderId="13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2" fontId="3" fillId="8" borderId="20" xfId="0" applyNumberFormat="1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4" borderId="3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7" borderId="31" xfId="0" applyFont="1" applyFill="1" applyBorder="1" applyAlignment="1">
      <alignment horizontal="righ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vertical="center" wrapText="1"/>
    </xf>
    <xf numFmtId="0" fontId="8" fillId="6" borderId="34" xfId="0" applyFont="1" applyFill="1" applyBorder="1" applyAlignment="1">
      <alignment vertical="center"/>
    </xf>
    <xf numFmtId="0" fontId="8" fillId="6" borderId="35" xfId="0" applyFont="1" applyFill="1" applyBorder="1" applyAlignment="1">
      <alignment vertical="center"/>
    </xf>
    <xf numFmtId="0" fontId="8" fillId="6" borderId="36" xfId="0" applyFont="1" applyFill="1" applyBorder="1" applyAlignment="1">
      <alignment vertical="center"/>
    </xf>
    <xf numFmtId="0" fontId="8" fillId="6" borderId="37" xfId="0" applyFont="1" applyFill="1" applyBorder="1" applyAlignment="1">
      <alignment vertical="center"/>
    </xf>
    <xf numFmtId="0" fontId="2" fillId="6" borderId="33" xfId="0" applyFont="1" applyFill="1" applyBorder="1" applyAlignment="1">
      <alignment vertical="center"/>
    </xf>
    <xf numFmtId="0" fontId="2" fillId="6" borderId="37" xfId="0" applyFont="1" applyFill="1" applyBorder="1" applyAlignment="1">
      <alignment vertical="center"/>
    </xf>
    <xf numFmtId="0" fontId="8" fillId="6" borderId="33" xfId="0" applyFont="1" applyFill="1" applyBorder="1" applyAlignment="1">
      <alignment vertical="center"/>
    </xf>
    <xf numFmtId="0" fontId="8" fillId="6" borderId="22" xfId="0" applyFont="1" applyFill="1" applyBorder="1" applyAlignment="1">
      <alignment horizontal="center" vertical="center" wrapText="1"/>
    </xf>
    <xf numFmtId="49" fontId="4" fillId="8" borderId="38" xfId="0" applyNumberFormat="1" applyFont="1" applyFill="1" applyBorder="1" applyAlignment="1" applyProtection="1">
      <alignment horizontal="right" vertical="center"/>
      <protection locked="0"/>
    </xf>
    <xf numFmtId="1" fontId="4" fillId="8" borderId="20" xfId="0" applyNumberFormat="1" applyFont="1" applyFill="1" applyBorder="1" applyAlignment="1" applyProtection="1">
      <alignment horizontal="left" vertical="center"/>
      <protection locked="0"/>
    </xf>
    <xf numFmtId="49" fontId="4" fillId="8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vertical="center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vertical="center"/>
    </xf>
    <xf numFmtId="0" fontId="2" fillId="6" borderId="43" xfId="0" applyFont="1" applyFill="1" applyBorder="1" applyAlignment="1">
      <alignment vertical="center"/>
    </xf>
    <xf numFmtId="0" fontId="2" fillId="7" borderId="45" xfId="0" applyFont="1" applyFill="1" applyBorder="1" applyAlignment="1">
      <alignment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vertical="center"/>
    </xf>
    <xf numFmtId="0" fontId="2" fillId="7" borderId="46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right" vertical="center" wrapText="1"/>
    </xf>
    <xf numFmtId="0" fontId="2" fillId="7" borderId="47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center"/>
    </xf>
    <xf numFmtId="0" fontId="10" fillId="6" borderId="49" xfId="0" applyFont="1" applyFill="1" applyBorder="1" applyAlignment="1">
      <alignment vertical="center"/>
    </xf>
    <xf numFmtId="0" fontId="10" fillId="6" borderId="50" xfId="0" applyFont="1" applyFill="1" applyBorder="1" applyAlignment="1">
      <alignment vertical="center"/>
    </xf>
    <xf numFmtId="0" fontId="10" fillId="6" borderId="51" xfId="0" applyFont="1" applyFill="1" applyBorder="1" applyAlignment="1">
      <alignment vertical="center"/>
    </xf>
    <xf numFmtId="0" fontId="10" fillId="6" borderId="52" xfId="0" applyFont="1" applyFill="1" applyBorder="1" applyAlignment="1">
      <alignment vertical="center"/>
    </xf>
    <xf numFmtId="0" fontId="10" fillId="6" borderId="53" xfId="0" applyFont="1" applyFill="1" applyBorder="1" applyAlignment="1">
      <alignment vertical="center" wrapText="1"/>
    </xf>
    <xf numFmtId="0" fontId="10" fillId="6" borderId="53" xfId="0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1" fontId="4" fillId="5" borderId="58" xfId="0" applyNumberFormat="1" applyFont="1" applyFill="1" applyBorder="1" applyAlignment="1">
      <alignment horizontal="center" vertical="center"/>
    </xf>
    <xf numFmtId="2" fontId="3" fillId="4" borderId="61" xfId="0" applyNumberFormat="1" applyFont="1" applyFill="1" applyBorder="1" applyAlignment="1">
      <alignment horizontal="center" vertical="center"/>
    </xf>
    <xf numFmtId="2" fontId="3" fillId="8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" fontId="4" fillId="5" borderId="67" xfId="0" applyNumberFormat="1" applyFont="1" applyFill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1" fontId="4" fillId="5" borderId="54" xfId="0" applyNumberFormat="1" applyFont="1" applyFill="1" applyBorder="1" applyAlignment="1">
      <alignment horizontal="center" vertical="center"/>
    </xf>
    <xf numFmtId="2" fontId="3" fillId="4" borderId="68" xfId="0" applyNumberFormat="1" applyFont="1" applyFill="1" applyBorder="1" applyAlignment="1">
      <alignment horizontal="center" vertical="center"/>
    </xf>
    <xf numFmtId="2" fontId="3" fillId="8" borderId="69" xfId="0" applyNumberFormat="1" applyFont="1" applyFill="1" applyBorder="1" applyAlignment="1" applyProtection="1">
      <alignment horizontal="center" vertical="center"/>
      <protection locked="0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2" fontId="3" fillId="4" borderId="72" xfId="0" applyNumberFormat="1" applyFont="1" applyFill="1" applyBorder="1" applyAlignment="1">
      <alignment horizontal="center" vertical="center"/>
    </xf>
    <xf numFmtId="2" fontId="3" fillId="8" borderId="73" xfId="0" applyNumberFormat="1" applyFont="1" applyFill="1" applyBorder="1" applyAlignment="1" applyProtection="1">
      <alignment horizontal="center" vertical="center"/>
      <protection locked="0"/>
    </xf>
    <xf numFmtId="0" fontId="10" fillId="6" borderId="74" xfId="0" applyFont="1" applyFill="1" applyBorder="1" applyAlignment="1">
      <alignment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1" fontId="4" fillId="5" borderId="80" xfId="0" applyNumberFormat="1" applyFont="1" applyFill="1" applyBorder="1" applyAlignment="1">
      <alignment horizontal="center" vertical="center"/>
    </xf>
    <xf numFmtId="0" fontId="0" fillId="5" borderId="75" xfId="0" applyFont="1" applyFill="1" applyBorder="1" applyAlignment="1">
      <alignment horizontal="center" vertical="center"/>
    </xf>
    <xf numFmtId="1" fontId="4" fillId="5" borderId="75" xfId="0" applyNumberFormat="1" applyFont="1" applyFill="1" applyBorder="1" applyAlignment="1">
      <alignment horizontal="center" vertical="center"/>
    </xf>
    <xf numFmtId="2" fontId="3" fillId="4" borderId="81" xfId="0" applyNumberFormat="1" applyFont="1" applyFill="1" applyBorder="1" applyAlignment="1">
      <alignment horizontal="center" vertical="center"/>
    </xf>
    <xf numFmtId="2" fontId="3" fillId="8" borderId="82" xfId="0" applyNumberFormat="1" applyFont="1" applyFill="1" applyBorder="1" applyAlignment="1" applyProtection="1">
      <alignment horizontal="center" vertical="center"/>
      <protection locked="0"/>
    </xf>
    <xf numFmtId="49" fontId="1" fillId="8" borderId="75" xfId="0" applyNumberFormat="1" applyFont="1" applyFill="1" applyBorder="1" applyAlignment="1" applyProtection="1">
      <alignment horizontal="right" vertical="center"/>
      <protection locked="0"/>
    </xf>
    <xf numFmtId="1" fontId="1" fillId="8" borderId="82" xfId="0" applyNumberFormat="1" applyFont="1" applyFill="1" applyBorder="1" applyAlignment="1" applyProtection="1">
      <alignment horizontal="left" vertical="center"/>
      <protection locked="0"/>
    </xf>
    <xf numFmtId="1" fontId="1" fillId="8" borderId="83" xfId="0" applyNumberFormat="1" applyFont="1" applyFill="1" applyBorder="1" applyAlignment="1" applyProtection="1">
      <alignment horizontal="right" vertical="center"/>
      <protection locked="0"/>
    </xf>
    <xf numFmtId="1" fontId="1" fillId="8" borderId="84" xfId="0" applyNumberFormat="1" applyFont="1" applyFill="1" applyBorder="1" applyAlignment="1" applyProtection="1">
      <alignment horizontal="right" vertical="center"/>
      <protection locked="0"/>
    </xf>
    <xf numFmtId="49" fontId="1" fillId="8" borderId="85" xfId="0" applyNumberFormat="1" applyFont="1" applyFill="1" applyBorder="1" applyAlignment="1" applyProtection="1">
      <alignment horizontal="right" vertical="center"/>
      <protection locked="0"/>
    </xf>
    <xf numFmtId="1" fontId="1" fillId="8" borderId="86" xfId="0" applyNumberFormat="1" applyFont="1" applyFill="1" applyBorder="1" applyAlignment="1" applyProtection="1">
      <alignment horizontal="left" vertical="center"/>
      <protection locked="0"/>
    </xf>
    <xf numFmtId="1" fontId="1" fillId="8" borderId="87" xfId="0" applyNumberFormat="1" applyFont="1" applyFill="1" applyBorder="1" applyAlignment="1" applyProtection="1">
      <alignment horizontal="right" vertical="center"/>
      <protection locked="0"/>
    </xf>
    <xf numFmtId="49" fontId="1" fillId="8" borderId="88" xfId="0" applyNumberFormat="1" applyFont="1" applyFill="1" applyBorder="1" applyAlignment="1" applyProtection="1">
      <alignment horizontal="right" vertical="center"/>
      <protection locked="0"/>
    </xf>
    <xf numFmtId="1" fontId="1" fillId="8" borderId="89" xfId="0" applyNumberFormat="1" applyFont="1" applyFill="1" applyBorder="1" applyAlignment="1" applyProtection="1">
      <alignment horizontal="left" vertical="center"/>
      <protection locked="0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zoomScale="75" zoomScaleNormal="75" workbookViewId="0" topLeftCell="A9">
      <selection activeCell="L5" sqref="L5"/>
    </sheetView>
  </sheetViews>
  <sheetFormatPr defaultColWidth="9.140625" defaultRowHeight="12.75"/>
  <cols>
    <col min="1" max="1" width="1.1484375" style="12" customWidth="1"/>
    <col min="2" max="3" width="16.421875" style="12" customWidth="1"/>
    <col min="4" max="4" width="4.7109375" style="12" customWidth="1"/>
    <col min="5" max="5" width="3.28125" style="12" customWidth="1"/>
    <col min="6" max="7" width="4.7109375" style="12" customWidth="1"/>
    <col min="8" max="8" width="3.28125" style="12" customWidth="1"/>
    <col min="9" max="10" width="4.7109375" style="12" customWidth="1"/>
    <col min="11" max="11" width="3.28125" style="12" customWidth="1"/>
    <col min="12" max="13" width="4.7109375" style="12" customWidth="1"/>
    <col min="14" max="14" width="3.28125" style="12" customWidth="1"/>
    <col min="15" max="16" width="4.7109375" style="12" customWidth="1"/>
    <col min="17" max="17" width="3.28125" style="12" customWidth="1"/>
    <col min="18" max="19" width="4.7109375" style="12" customWidth="1"/>
    <col min="20" max="20" width="3.28125" style="12" customWidth="1"/>
    <col min="21" max="22" width="4.7109375" style="12" customWidth="1"/>
    <col min="23" max="23" width="3.28125" style="12" customWidth="1"/>
    <col min="24" max="24" width="4.7109375" style="12" customWidth="1"/>
    <col min="25" max="25" width="5.28125" style="12" customWidth="1"/>
    <col min="26" max="26" width="3.28125" style="12" customWidth="1"/>
    <col min="27" max="28" width="5.28125" style="12" customWidth="1"/>
    <col min="29" max="29" width="3.28125" style="12" customWidth="1"/>
    <col min="30" max="30" width="5.28125" style="12" customWidth="1"/>
    <col min="31" max="31" width="5.8515625" style="12" customWidth="1"/>
    <col min="32" max="32" width="1.421875" style="12" customWidth="1"/>
    <col min="33" max="33" width="6.140625" style="12" customWidth="1"/>
    <col min="34" max="34" width="12.28125" style="12" customWidth="1"/>
    <col min="35" max="35" width="11.8515625" style="12" customWidth="1"/>
    <col min="36" max="37" width="7.28125" style="12" customWidth="1"/>
    <col min="38" max="38" width="0.9921875" style="12" customWidth="1"/>
    <col min="39" max="39" width="2.140625" style="12" hidden="1" customWidth="1"/>
    <col min="40" max="40" width="2.28125" style="12" hidden="1" customWidth="1"/>
    <col min="41" max="42" width="2.00390625" style="12" hidden="1" customWidth="1"/>
    <col min="43" max="43" width="2.28125" style="12" hidden="1" customWidth="1"/>
    <col min="44" max="47" width="2.00390625" style="12" hidden="1" customWidth="1"/>
    <col min="48" max="48" width="3.57421875" style="12" hidden="1" customWidth="1"/>
    <col min="49" max="49" width="3.28125" style="12" hidden="1" customWidth="1"/>
    <col min="50" max="16384" width="11.7109375" style="12" customWidth="1"/>
  </cols>
  <sheetData>
    <row r="1" spans="1:38" s="20" customFormat="1" ht="40.5" customHeight="1">
      <c r="A1" s="22"/>
      <c r="B1" s="21" t="s">
        <v>34</v>
      </c>
      <c r="C1" s="21"/>
      <c r="D1" s="21"/>
      <c r="E1" s="21"/>
      <c r="F1" s="21"/>
      <c r="G1" s="22"/>
      <c r="H1" s="22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19" customFormat="1" ht="50.25" customHeight="1" thickTop="1">
      <c r="A3" s="17"/>
      <c r="B3" s="48" t="s">
        <v>25</v>
      </c>
      <c r="C3" s="65" t="s">
        <v>35</v>
      </c>
      <c r="D3" s="34" t="s">
        <v>38</v>
      </c>
      <c r="E3" s="66"/>
      <c r="F3" s="67"/>
      <c r="G3" s="34" t="s">
        <v>36</v>
      </c>
      <c r="H3" s="35"/>
      <c r="I3" s="36"/>
      <c r="J3" s="34" t="s">
        <v>37</v>
      </c>
      <c r="K3" s="35"/>
      <c r="L3" s="40"/>
      <c r="M3" s="34" t="s">
        <v>39</v>
      </c>
      <c r="N3" s="35"/>
      <c r="O3" s="36"/>
      <c r="P3" s="34" t="s">
        <v>40</v>
      </c>
      <c r="Q3" s="35"/>
      <c r="R3" s="40"/>
      <c r="S3" s="34" t="s">
        <v>41</v>
      </c>
      <c r="T3" s="35"/>
      <c r="U3" s="36"/>
      <c r="V3" s="34" t="s">
        <v>42</v>
      </c>
      <c r="W3" s="35"/>
      <c r="X3" s="40"/>
      <c r="Y3" s="34" t="s">
        <v>43</v>
      </c>
      <c r="Z3" s="35"/>
      <c r="AA3" s="36"/>
      <c r="AB3" s="34" t="s">
        <v>44</v>
      </c>
      <c r="AC3" s="35"/>
      <c r="AD3" s="34"/>
      <c r="AE3" s="41"/>
      <c r="AF3" s="38" t="s">
        <v>31</v>
      </c>
      <c r="AG3" s="37"/>
      <c r="AH3" s="45" t="s">
        <v>32</v>
      </c>
      <c r="AI3" s="46" t="s">
        <v>33</v>
      </c>
      <c r="AJ3" s="63" t="s">
        <v>45</v>
      </c>
      <c r="AK3" s="64" t="s">
        <v>46</v>
      </c>
      <c r="AL3" s="18"/>
    </row>
    <row r="4" spans="1:48" ht="44.25" customHeight="1">
      <c r="A4" s="14"/>
      <c r="B4" s="75" t="s">
        <v>17</v>
      </c>
      <c r="C4" s="50">
        <v>20.25</v>
      </c>
      <c r="D4" s="16">
        <v>21</v>
      </c>
      <c r="E4" s="59" t="s">
        <v>4</v>
      </c>
      <c r="F4" s="44">
        <v>0</v>
      </c>
      <c r="G4" s="16">
        <v>19</v>
      </c>
      <c r="H4" s="16" t="s">
        <v>4</v>
      </c>
      <c r="I4" s="44">
        <v>45</v>
      </c>
      <c r="J4" s="53">
        <v>18</v>
      </c>
      <c r="K4" s="53" t="s">
        <v>4</v>
      </c>
      <c r="L4" s="54">
        <v>0</v>
      </c>
      <c r="M4" s="16">
        <v>21</v>
      </c>
      <c r="N4" s="16" t="s">
        <v>4</v>
      </c>
      <c r="O4" s="25">
        <v>0</v>
      </c>
      <c r="P4" s="16">
        <v>21</v>
      </c>
      <c r="Q4" s="16" t="s">
        <v>4</v>
      </c>
      <c r="R4" s="16">
        <v>30</v>
      </c>
      <c r="S4" s="24">
        <v>21</v>
      </c>
      <c r="T4" s="16" t="s">
        <v>4</v>
      </c>
      <c r="U4" s="25">
        <v>15</v>
      </c>
      <c r="V4" s="16">
        <v>21</v>
      </c>
      <c r="W4" s="16" t="s">
        <v>4</v>
      </c>
      <c r="X4" s="16">
        <v>30</v>
      </c>
      <c r="Y4" s="24">
        <v>19</v>
      </c>
      <c r="Z4" s="16" t="s">
        <v>4</v>
      </c>
      <c r="AA4" s="25">
        <v>45</v>
      </c>
      <c r="AB4" s="16">
        <v>19</v>
      </c>
      <c r="AC4" s="16" t="s">
        <v>4</v>
      </c>
      <c r="AD4" s="16">
        <v>30</v>
      </c>
      <c r="AE4" s="42">
        <f aca="true" t="shared" si="0" ref="AE4:AE11">D4+G4+J4+M4+P4+S4+V4+Y4+AB4</f>
        <v>180</v>
      </c>
      <c r="AF4" s="27" t="s">
        <v>4</v>
      </c>
      <c r="AG4" s="26">
        <f aca="true" t="shared" si="1" ref="AG4:AG11">F4+I4+L4+O4+R4+U4+X4+AA4+AD4</f>
        <v>195</v>
      </c>
      <c r="AH4" s="61">
        <f>7*C4+AE4+AG4/60</f>
        <v>325</v>
      </c>
      <c r="AI4" s="47">
        <f aca="true" t="shared" si="2" ref="AI4:AI11">AH4/(AV4+7)</f>
        <v>20.3125</v>
      </c>
      <c r="AJ4" s="77" t="s">
        <v>47</v>
      </c>
      <c r="AK4" s="78">
        <f aca="true" t="shared" si="3" ref="AK4:AK11">(AI4-20)*60</f>
        <v>18.75</v>
      </c>
      <c r="AL4" s="15"/>
      <c r="AM4" s="13">
        <f aca="true" t="shared" si="4" ref="AM4:AM11">IF(D4=0,0,1)</f>
        <v>1</v>
      </c>
      <c r="AN4" s="13">
        <f aca="true" t="shared" si="5" ref="AN4:AN11">IF(G4=0,0,1)</f>
        <v>1</v>
      </c>
      <c r="AO4" s="13">
        <f aca="true" t="shared" si="6" ref="AO4:AO11">IF(J4=0,0,1)</f>
        <v>1</v>
      </c>
      <c r="AP4" s="13">
        <f aca="true" t="shared" si="7" ref="AP4:AP11">IF(M4=0,0,1)</f>
        <v>1</v>
      </c>
      <c r="AQ4" s="13">
        <f aca="true" t="shared" si="8" ref="AQ4:AQ11">IF(P4=0,0,1)</f>
        <v>1</v>
      </c>
      <c r="AR4" s="13">
        <f aca="true" t="shared" si="9" ref="AR4:AR11">IF(S4=0,0,1)</f>
        <v>1</v>
      </c>
      <c r="AS4" s="13">
        <f aca="true" t="shared" si="10" ref="AS4:AS11">IF(V4=0,0,1)</f>
        <v>1</v>
      </c>
      <c r="AT4" s="13">
        <f aca="true" t="shared" si="11" ref="AT4:AT11">IF(Y4=0,0,1)</f>
        <v>1</v>
      </c>
      <c r="AU4" s="13">
        <f aca="true" t="shared" si="12" ref="AU4:AU11">IF(AB4=0,0,1)</f>
        <v>1</v>
      </c>
      <c r="AV4" s="62">
        <f aca="true" t="shared" si="13" ref="AV4:AV11">SUM(AM4:AU4)</f>
        <v>9</v>
      </c>
    </row>
    <row r="5" spans="1:48" ht="44.25" customHeight="1">
      <c r="A5" s="14"/>
      <c r="B5" s="70" t="s">
        <v>22</v>
      </c>
      <c r="C5" s="50">
        <v>20.46</v>
      </c>
      <c r="D5" s="56">
        <v>20</v>
      </c>
      <c r="E5" s="60" t="s">
        <v>4</v>
      </c>
      <c r="F5" s="55">
        <v>0</v>
      </c>
      <c r="G5" s="56">
        <v>19</v>
      </c>
      <c r="H5" s="57" t="s">
        <v>4</v>
      </c>
      <c r="I5" s="55">
        <v>30</v>
      </c>
      <c r="J5" s="56">
        <v>21</v>
      </c>
      <c r="K5" s="57" t="s">
        <v>4</v>
      </c>
      <c r="L5" s="58">
        <v>30</v>
      </c>
      <c r="M5" s="28">
        <v>18</v>
      </c>
      <c r="N5" s="29" t="s">
        <v>4</v>
      </c>
      <c r="O5" s="30">
        <v>0</v>
      </c>
      <c r="P5" s="29">
        <v>21</v>
      </c>
      <c r="Q5" s="29" t="s">
        <v>4</v>
      </c>
      <c r="R5" s="31">
        <v>15</v>
      </c>
      <c r="S5" s="28">
        <v>21</v>
      </c>
      <c r="T5" s="29" t="s">
        <v>4</v>
      </c>
      <c r="U5" s="30">
        <v>0</v>
      </c>
      <c r="V5" s="29">
        <v>21</v>
      </c>
      <c r="W5" s="29" t="s">
        <v>4</v>
      </c>
      <c r="X5" s="29">
        <v>30</v>
      </c>
      <c r="Y5" s="28">
        <v>21</v>
      </c>
      <c r="Z5" s="29" t="s">
        <v>4</v>
      </c>
      <c r="AA5" s="30">
        <v>0</v>
      </c>
      <c r="AB5" s="29">
        <v>17</v>
      </c>
      <c r="AC5" s="29" t="s">
        <v>4</v>
      </c>
      <c r="AD5" s="29">
        <v>45</v>
      </c>
      <c r="AE5" s="43">
        <f t="shared" si="0"/>
        <v>179</v>
      </c>
      <c r="AF5" s="33" t="s">
        <v>4</v>
      </c>
      <c r="AG5" s="32">
        <f t="shared" si="1"/>
        <v>150</v>
      </c>
      <c r="AH5" s="61">
        <f>7*C5+AE5+AG5/60</f>
        <v>324.72</v>
      </c>
      <c r="AI5" s="47">
        <f t="shared" si="2"/>
        <v>20.295</v>
      </c>
      <c r="AJ5" s="79" t="s">
        <v>47</v>
      </c>
      <c r="AK5" s="78">
        <f t="shared" si="3"/>
        <v>17.700000000000102</v>
      </c>
      <c r="AL5" s="15"/>
      <c r="AM5" s="13">
        <f t="shared" si="4"/>
        <v>1</v>
      </c>
      <c r="AN5" s="13">
        <f t="shared" si="5"/>
        <v>1</v>
      </c>
      <c r="AO5" s="13">
        <f t="shared" si="6"/>
        <v>1</v>
      </c>
      <c r="AP5" s="13">
        <f t="shared" si="7"/>
        <v>1</v>
      </c>
      <c r="AQ5" s="13">
        <f t="shared" si="8"/>
        <v>1</v>
      </c>
      <c r="AR5" s="13">
        <f t="shared" si="9"/>
        <v>1</v>
      </c>
      <c r="AS5" s="13">
        <f t="shared" si="10"/>
        <v>1</v>
      </c>
      <c r="AT5" s="13">
        <f t="shared" si="11"/>
        <v>1</v>
      </c>
      <c r="AU5" s="13">
        <f t="shared" si="12"/>
        <v>1</v>
      </c>
      <c r="AV5" s="62">
        <f t="shared" si="13"/>
        <v>9</v>
      </c>
    </row>
    <row r="6" spans="1:48" ht="44.25" customHeight="1">
      <c r="A6" s="14"/>
      <c r="B6" s="70" t="s">
        <v>23</v>
      </c>
      <c r="C6" s="50">
        <v>20.39</v>
      </c>
      <c r="D6" s="56">
        <v>21</v>
      </c>
      <c r="E6" s="60" t="s">
        <v>4</v>
      </c>
      <c r="F6" s="55">
        <v>15</v>
      </c>
      <c r="G6" s="56">
        <v>21</v>
      </c>
      <c r="H6" s="57" t="s">
        <v>4</v>
      </c>
      <c r="I6" s="55">
        <v>0</v>
      </c>
      <c r="J6" s="56">
        <v>21</v>
      </c>
      <c r="K6" s="57" t="s">
        <v>4</v>
      </c>
      <c r="L6" s="58">
        <v>0</v>
      </c>
      <c r="M6" s="28">
        <v>21</v>
      </c>
      <c r="N6" s="29" t="s">
        <v>4</v>
      </c>
      <c r="O6" s="30">
        <v>15</v>
      </c>
      <c r="P6" s="29">
        <v>21</v>
      </c>
      <c r="Q6" s="29" t="s">
        <v>4</v>
      </c>
      <c r="R6" s="31">
        <v>0</v>
      </c>
      <c r="S6" s="28">
        <v>21</v>
      </c>
      <c r="T6" s="29" t="s">
        <v>4</v>
      </c>
      <c r="U6" s="30">
        <v>0</v>
      </c>
      <c r="V6" s="29">
        <v>21</v>
      </c>
      <c r="W6" s="29" t="s">
        <v>4</v>
      </c>
      <c r="X6" s="29">
        <v>15</v>
      </c>
      <c r="Y6" s="28">
        <v>21</v>
      </c>
      <c r="Z6" s="29" t="s">
        <v>4</v>
      </c>
      <c r="AA6" s="30">
        <v>15</v>
      </c>
      <c r="AB6" s="29">
        <v>19</v>
      </c>
      <c r="AC6" s="29" t="s">
        <v>4</v>
      </c>
      <c r="AD6" s="29">
        <v>45</v>
      </c>
      <c r="AE6" s="43">
        <f t="shared" si="0"/>
        <v>187</v>
      </c>
      <c r="AF6" s="33" t="s">
        <v>4</v>
      </c>
      <c r="AG6" s="32">
        <f t="shared" si="1"/>
        <v>105</v>
      </c>
      <c r="AH6" s="61">
        <f>7*C6+AE6+AG6/60</f>
        <v>331.48</v>
      </c>
      <c r="AI6" s="47">
        <f t="shared" si="2"/>
        <v>20.7175</v>
      </c>
      <c r="AJ6" s="79" t="s">
        <v>47</v>
      </c>
      <c r="AK6" s="78">
        <f t="shared" si="3"/>
        <v>43.05000000000007</v>
      </c>
      <c r="AL6" s="15"/>
      <c r="AM6" s="13">
        <f t="shared" si="4"/>
        <v>1</v>
      </c>
      <c r="AN6" s="13">
        <f t="shared" si="5"/>
        <v>1</v>
      </c>
      <c r="AO6" s="13">
        <f t="shared" si="6"/>
        <v>1</v>
      </c>
      <c r="AP6" s="13">
        <f t="shared" si="7"/>
        <v>1</v>
      </c>
      <c r="AQ6" s="13">
        <f t="shared" si="8"/>
        <v>1</v>
      </c>
      <c r="AR6" s="13">
        <f t="shared" si="9"/>
        <v>1</v>
      </c>
      <c r="AS6" s="13">
        <f t="shared" si="10"/>
        <v>1</v>
      </c>
      <c r="AT6" s="13">
        <f t="shared" si="11"/>
        <v>1</v>
      </c>
      <c r="AU6" s="13">
        <f t="shared" si="12"/>
        <v>1</v>
      </c>
      <c r="AV6" s="62">
        <f t="shared" si="13"/>
        <v>9</v>
      </c>
    </row>
    <row r="7" spans="1:48" ht="44.25" customHeight="1">
      <c r="A7" s="14"/>
      <c r="B7" s="70" t="s">
        <v>6</v>
      </c>
      <c r="C7" s="50">
        <v>20.5</v>
      </c>
      <c r="D7" s="56">
        <v>21</v>
      </c>
      <c r="E7" s="60" t="s">
        <v>4</v>
      </c>
      <c r="F7" s="55">
        <v>0</v>
      </c>
      <c r="G7" s="56">
        <v>21</v>
      </c>
      <c r="H7" s="57" t="s">
        <v>4</v>
      </c>
      <c r="I7" s="55">
        <v>0</v>
      </c>
      <c r="J7" s="56">
        <v>19</v>
      </c>
      <c r="K7" s="57" t="s">
        <v>4</v>
      </c>
      <c r="L7" s="58">
        <v>30</v>
      </c>
      <c r="M7" s="28">
        <v>21</v>
      </c>
      <c r="N7" s="29" t="s">
        <v>4</v>
      </c>
      <c r="O7" s="30">
        <v>0</v>
      </c>
      <c r="P7" s="29">
        <v>21</v>
      </c>
      <c r="Q7" s="29" t="s">
        <v>4</v>
      </c>
      <c r="R7" s="31">
        <v>0</v>
      </c>
      <c r="S7" s="28">
        <v>19</v>
      </c>
      <c r="T7" s="29" t="s">
        <v>4</v>
      </c>
      <c r="U7" s="30">
        <v>30</v>
      </c>
      <c r="V7" s="29">
        <v>19</v>
      </c>
      <c r="W7" s="29" t="s">
        <v>4</v>
      </c>
      <c r="X7" s="29">
        <v>45</v>
      </c>
      <c r="Y7" s="28">
        <v>21</v>
      </c>
      <c r="Z7" s="29" t="s">
        <v>4</v>
      </c>
      <c r="AA7" s="30">
        <v>15</v>
      </c>
      <c r="AB7" s="29">
        <v>20</v>
      </c>
      <c r="AC7" s="29" t="s">
        <v>4</v>
      </c>
      <c r="AD7" s="29">
        <v>45</v>
      </c>
      <c r="AE7" s="43">
        <f t="shared" si="0"/>
        <v>182</v>
      </c>
      <c r="AF7" s="33" t="s">
        <v>4</v>
      </c>
      <c r="AG7" s="32">
        <f t="shared" si="1"/>
        <v>165</v>
      </c>
      <c r="AH7" s="61">
        <f>7*C16+AE7+AG7/60</f>
        <v>329.23</v>
      </c>
      <c r="AI7" s="47">
        <f t="shared" si="2"/>
        <v>20.576875</v>
      </c>
      <c r="AJ7" s="79" t="s">
        <v>47</v>
      </c>
      <c r="AK7" s="78">
        <f t="shared" si="3"/>
        <v>34.61250000000007</v>
      </c>
      <c r="AL7" s="15"/>
      <c r="AM7" s="13">
        <f t="shared" si="4"/>
        <v>1</v>
      </c>
      <c r="AN7" s="13">
        <f t="shared" si="5"/>
        <v>1</v>
      </c>
      <c r="AO7" s="13">
        <f t="shared" si="6"/>
        <v>1</v>
      </c>
      <c r="AP7" s="13">
        <f t="shared" si="7"/>
        <v>1</v>
      </c>
      <c r="AQ7" s="13">
        <f t="shared" si="8"/>
        <v>1</v>
      </c>
      <c r="AR7" s="13">
        <f t="shared" si="9"/>
        <v>1</v>
      </c>
      <c r="AS7" s="13">
        <f t="shared" si="10"/>
        <v>1</v>
      </c>
      <c r="AT7" s="13">
        <f t="shared" si="11"/>
        <v>1</v>
      </c>
      <c r="AU7" s="13">
        <f t="shared" si="12"/>
        <v>1</v>
      </c>
      <c r="AV7" s="62">
        <f t="shared" si="13"/>
        <v>9</v>
      </c>
    </row>
    <row r="8" spans="1:48" ht="44.25" customHeight="1">
      <c r="A8" s="14"/>
      <c r="B8" s="69" t="s">
        <v>21</v>
      </c>
      <c r="C8" s="50">
        <v>20.93</v>
      </c>
      <c r="D8" s="56">
        <v>20</v>
      </c>
      <c r="E8" s="60" t="s">
        <v>4</v>
      </c>
      <c r="F8" s="55">
        <v>0</v>
      </c>
      <c r="G8" s="56">
        <v>21</v>
      </c>
      <c r="H8" s="57" t="s">
        <v>4</v>
      </c>
      <c r="I8" s="55">
        <v>0</v>
      </c>
      <c r="J8" s="56">
        <v>21</v>
      </c>
      <c r="K8" s="57" t="s">
        <v>4</v>
      </c>
      <c r="L8" s="58">
        <v>0</v>
      </c>
      <c r="M8" s="28">
        <v>21</v>
      </c>
      <c r="N8" s="29" t="s">
        <v>4</v>
      </c>
      <c r="O8" s="30">
        <v>0</v>
      </c>
      <c r="P8" s="29">
        <v>21</v>
      </c>
      <c r="Q8" s="29" t="s">
        <v>4</v>
      </c>
      <c r="R8" s="31">
        <v>30</v>
      </c>
      <c r="S8" s="28">
        <v>21</v>
      </c>
      <c r="T8" s="29" t="s">
        <v>4</v>
      </c>
      <c r="U8" s="30">
        <v>0</v>
      </c>
      <c r="V8" s="29">
        <v>21</v>
      </c>
      <c r="W8" s="29" t="s">
        <v>4</v>
      </c>
      <c r="X8" s="29">
        <v>0</v>
      </c>
      <c r="Y8" s="28">
        <v>21</v>
      </c>
      <c r="Z8" s="29" t="s">
        <v>4</v>
      </c>
      <c r="AA8" s="30">
        <v>0</v>
      </c>
      <c r="AB8" s="29">
        <v>19</v>
      </c>
      <c r="AC8" s="29" t="s">
        <v>4</v>
      </c>
      <c r="AD8" s="29">
        <v>30</v>
      </c>
      <c r="AE8" s="43">
        <f t="shared" si="0"/>
        <v>186</v>
      </c>
      <c r="AF8" s="33" t="s">
        <v>4</v>
      </c>
      <c r="AG8" s="32">
        <f t="shared" si="1"/>
        <v>60</v>
      </c>
      <c r="AH8" s="61">
        <f>7*C7+AE8+AG8/60</f>
        <v>330.5</v>
      </c>
      <c r="AI8" s="47">
        <f t="shared" si="2"/>
        <v>20.65625</v>
      </c>
      <c r="AJ8" s="79" t="s">
        <v>47</v>
      </c>
      <c r="AK8" s="78">
        <f t="shared" si="3"/>
        <v>39.375</v>
      </c>
      <c r="AL8" s="15"/>
      <c r="AM8" s="13">
        <f t="shared" si="4"/>
        <v>1</v>
      </c>
      <c r="AN8" s="13">
        <f t="shared" si="5"/>
        <v>1</v>
      </c>
      <c r="AO8" s="13">
        <f t="shared" si="6"/>
        <v>1</v>
      </c>
      <c r="AP8" s="13">
        <f t="shared" si="7"/>
        <v>1</v>
      </c>
      <c r="AQ8" s="13">
        <f t="shared" si="8"/>
        <v>1</v>
      </c>
      <c r="AR8" s="13">
        <f t="shared" si="9"/>
        <v>1</v>
      </c>
      <c r="AS8" s="13">
        <f t="shared" si="10"/>
        <v>1</v>
      </c>
      <c r="AT8" s="13">
        <f t="shared" si="11"/>
        <v>1</v>
      </c>
      <c r="AU8" s="13">
        <f t="shared" si="12"/>
        <v>1</v>
      </c>
      <c r="AV8" s="62">
        <f t="shared" si="13"/>
        <v>9</v>
      </c>
    </row>
    <row r="9" spans="1:48" ht="44.25" customHeight="1">
      <c r="A9" s="14"/>
      <c r="B9" s="74" t="s">
        <v>18</v>
      </c>
      <c r="C9" s="50">
        <v>20.5</v>
      </c>
      <c r="D9" s="56">
        <v>21</v>
      </c>
      <c r="E9" s="60" t="s">
        <v>4</v>
      </c>
      <c r="F9" s="55">
        <v>0</v>
      </c>
      <c r="G9" s="56">
        <v>21</v>
      </c>
      <c r="H9" s="57" t="s">
        <v>4</v>
      </c>
      <c r="I9" s="55">
        <v>0</v>
      </c>
      <c r="J9" s="56">
        <v>18</v>
      </c>
      <c r="K9" s="57" t="s">
        <v>4</v>
      </c>
      <c r="L9" s="58">
        <v>0</v>
      </c>
      <c r="M9" s="28">
        <v>18</v>
      </c>
      <c r="N9" s="29" t="s">
        <v>4</v>
      </c>
      <c r="O9" s="30">
        <v>0</v>
      </c>
      <c r="P9" s="29">
        <v>21</v>
      </c>
      <c r="Q9" s="29" t="s">
        <v>4</v>
      </c>
      <c r="R9" s="31">
        <v>15</v>
      </c>
      <c r="S9" s="28">
        <v>21</v>
      </c>
      <c r="T9" s="29" t="s">
        <v>4</v>
      </c>
      <c r="U9" s="30">
        <v>15</v>
      </c>
      <c r="V9" s="29">
        <v>21</v>
      </c>
      <c r="W9" s="29" t="s">
        <v>4</v>
      </c>
      <c r="X9" s="29">
        <v>0</v>
      </c>
      <c r="Y9" s="28">
        <v>19</v>
      </c>
      <c r="Z9" s="29" t="s">
        <v>4</v>
      </c>
      <c r="AA9" s="30">
        <v>45</v>
      </c>
      <c r="AB9" s="29">
        <v>17</v>
      </c>
      <c r="AC9" s="29" t="s">
        <v>4</v>
      </c>
      <c r="AD9" s="29">
        <v>45</v>
      </c>
      <c r="AE9" s="43">
        <f t="shared" si="0"/>
        <v>177</v>
      </c>
      <c r="AF9" s="33" t="s">
        <v>4</v>
      </c>
      <c r="AG9" s="32">
        <f t="shared" si="1"/>
        <v>120</v>
      </c>
      <c r="AH9" s="61">
        <f>7*C17+AE9+AG9/60</f>
        <v>322.78</v>
      </c>
      <c r="AI9" s="47">
        <f t="shared" si="2"/>
        <v>20.17375</v>
      </c>
      <c r="AJ9" s="79" t="s">
        <v>47</v>
      </c>
      <c r="AK9" s="78">
        <f t="shared" si="3"/>
        <v>10.424999999999898</v>
      </c>
      <c r="AL9" s="15"/>
      <c r="AM9" s="13">
        <f t="shared" si="4"/>
        <v>1</v>
      </c>
      <c r="AN9" s="13">
        <f t="shared" si="5"/>
        <v>1</v>
      </c>
      <c r="AO9" s="13">
        <f t="shared" si="6"/>
        <v>1</v>
      </c>
      <c r="AP9" s="13">
        <f t="shared" si="7"/>
        <v>1</v>
      </c>
      <c r="AQ9" s="13">
        <f t="shared" si="8"/>
        <v>1</v>
      </c>
      <c r="AR9" s="13">
        <f t="shared" si="9"/>
        <v>1</v>
      </c>
      <c r="AS9" s="13">
        <f t="shared" si="10"/>
        <v>1</v>
      </c>
      <c r="AT9" s="13">
        <f t="shared" si="11"/>
        <v>1</v>
      </c>
      <c r="AU9" s="13">
        <f t="shared" si="12"/>
        <v>1</v>
      </c>
      <c r="AV9" s="62">
        <f t="shared" si="13"/>
        <v>9</v>
      </c>
    </row>
    <row r="10" spans="1:48" ht="44.25" customHeight="1">
      <c r="A10" s="14"/>
      <c r="B10" s="68" t="s">
        <v>28</v>
      </c>
      <c r="C10" s="76">
        <v>20.93</v>
      </c>
      <c r="D10" s="56">
        <v>21</v>
      </c>
      <c r="E10" s="60" t="s">
        <v>4</v>
      </c>
      <c r="F10" s="55">
        <v>0</v>
      </c>
      <c r="G10" s="56">
        <v>19</v>
      </c>
      <c r="H10" s="57" t="s">
        <v>4</v>
      </c>
      <c r="I10" s="55">
        <v>30</v>
      </c>
      <c r="J10" s="56">
        <v>19</v>
      </c>
      <c r="K10" s="57" t="s">
        <v>4</v>
      </c>
      <c r="L10" s="58">
        <v>30</v>
      </c>
      <c r="M10" s="28">
        <v>21</v>
      </c>
      <c r="N10" s="29" t="s">
        <v>4</v>
      </c>
      <c r="O10" s="30">
        <v>15</v>
      </c>
      <c r="P10" s="29">
        <v>19</v>
      </c>
      <c r="Q10" s="29" t="s">
        <v>4</v>
      </c>
      <c r="R10" s="31">
        <v>30</v>
      </c>
      <c r="S10" s="28">
        <v>19</v>
      </c>
      <c r="T10" s="29" t="s">
        <v>4</v>
      </c>
      <c r="U10" s="30">
        <v>30</v>
      </c>
      <c r="V10" s="29">
        <v>21</v>
      </c>
      <c r="W10" s="29" t="s">
        <v>4</v>
      </c>
      <c r="X10" s="29">
        <v>15</v>
      </c>
      <c r="Y10" s="28">
        <v>21</v>
      </c>
      <c r="Z10" s="29" t="s">
        <v>4</v>
      </c>
      <c r="AA10" s="30">
        <v>15</v>
      </c>
      <c r="AB10" s="29">
        <v>20</v>
      </c>
      <c r="AC10" s="29" t="s">
        <v>4</v>
      </c>
      <c r="AD10" s="29">
        <v>45</v>
      </c>
      <c r="AE10" s="43">
        <f t="shared" si="0"/>
        <v>180</v>
      </c>
      <c r="AF10" s="33" t="s">
        <v>4</v>
      </c>
      <c r="AG10" s="32">
        <f t="shared" si="1"/>
        <v>210</v>
      </c>
      <c r="AH10" s="61">
        <f>7*C18+AE10+AG10/60</f>
        <v>326.02</v>
      </c>
      <c r="AI10" s="47">
        <f t="shared" si="2"/>
        <v>20.37625</v>
      </c>
      <c r="AJ10" s="79" t="s">
        <v>47</v>
      </c>
      <c r="AK10" s="78">
        <f t="shared" si="3"/>
        <v>22.574999999999932</v>
      </c>
      <c r="AL10" s="15"/>
      <c r="AM10" s="13">
        <f t="shared" si="4"/>
        <v>1</v>
      </c>
      <c r="AN10" s="13">
        <f t="shared" si="5"/>
        <v>1</v>
      </c>
      <c r="AO10" s="13">
        <f t="shared" si="6"/>
        <v>1</v>
      </c>
      <c r="AP10" s="13">
        <f t="shared" si="7"/>
        <v>1</v>
      </c>
      <c r="AQ10" s="13">
        <f t="shared" si="8"/>
        <v>1</v>
      </c>
      <c r="AR10" s="13">
        <f t="shared" si="9"/>
        <v>1</v>
      </c>
      <c r="AS10" s="13">
        <f t="shared" si="10"/>
        <v>1</v>
      </c>
      <c r="AT10" s="13">
        <f t="shared" si="11"/>
        <v>1</v>
      </c>
      <c r="AU10" s="13">
        <f t="shared" si="12"/>
        <v>1</v>
      </c>
      <c r="AV10" s="62">
        <f t="shared" si="13"/>
        <v>9</v>
      </c>
    </row>
    <row r="11" spans="1:48" ht="44.25" customHeight="1">
      <c r="A11" s="14"/>
      <c r="B11" s="69" t="s">
        <v>2</v>
      </c>
      <c r="C11" s="50">
        <v>20.46</v>
      </c>
      <c r="D11" s="56">
        <v>21</v>
      </c>
      <c r="E11" s="60" t="s">
        <v>4</v>
      </c>
      <c r="F11" s="55">
        <v>15</v>
      </c>
      <c r="G11" s="56">
        <v>19</v>
      </c>
      <c r="H11" s="57" t="s">
        <v>4</v>
      </c>
      <c r="I11" s="55">
        <v>45</v>
      </c>
      <c r="J11" s="56">
        <v>21</v>
      </c>
      <c r="K11" s="57" t="s">
        <v>4</v>
      </c>
      <c r="L11" s="58">
        <v>30</v>
      </c>
      <c r="M11" s="28">
        <v>21</v>
      </c>
      <c r="N11" s="29" t="s">
        <v>4</v>
      </c>
      <c r="O11" s="30">
        <v>0</v>
      </c>
      <c r="P11" s="29">
        <v>19</v>
      </c>
      <c r="Q11" s="29" t="s">
        <v>4</v>
      </c>
      <c r="R11" s="31">
        <v>30</v>
      </c>
      <c r="S11" s="28">
        <v>21</v>
      </c>
      <c r="T11" s="29" t="s">
        <v>4</v>
      </c>
      <c r="U11" s="30">
        <v>0</v>
      </c>
      <c r="V11" s="29">
        <v>19</v>
      </c>
      <c r="W11" s="29" t="s">
        <v>4</v>
      </c>
      <c r="X11" s="29">
        <v>45</v>
      </c>
      <c r="Y11" s="28">
        <v>21</v>
      </c>
      <c r="Z11" s="29" t="s">
        <v>4</v>
      </c>
      <c r="AA11" s="30">
        <v>15</v>
      </c>
      <c r="AB11" s="29">
        <v>19</v>
      </c>
      <c r="AC11" s="29" t="s">
        <v>4</v>
      </c>
      <c r="AD11" s="29">
        <v>45</v>
      </c>
      <c r="AE11" s="43">
        <f t="shared" si="0"/>
        <v>181</v>
      </c>
      <c r="AF11" s="33" t="s">
        <v>4</v>
      </c>
      <c r="AG11" s="32">
        <f t="shared" si="1"/>
        <v>225</v>
      </c>
      <c r="AH11" s="61">
        <f>7*C19+AE11+AG11/60</f>
        <v>328.74</v>
      </c>
      <c r="AI11" s="47">
        <f t="shared" si="2"/>
        <v>20.54625</v>
      </c>
      <c r="AJ11" s="79" t="s">
        <v>47</v>
      </c>
      <c r="AK11" s="78">
        <f t="shared" si="3"/>
        <v>32.775000000000034</v>
      </c>
      <c r="AL11" s="15"/>
      <c r="AM11" s="13">
        <f t="shared" si="4"/>
        <v>1</v>
      </c>
      <c r="AN11" s="13">
        <f t="shared" si="5"/>
        <v>1</v>
      </c>
      <c r="AO11" s="13">
        <f t="shared" si="6"/>
        <v>1</v>
      </c>
      <c r="AP11" s="13">
        <f t="shared" si="7"/>
        <v>1</v>
      </c>
      <c r="AQ11" s="13">
        <f t="shared" si="8"/>
        <v>1</v>
      </c>
      <c r="AR11" s="13">
        <f t="shared" si="9"/>
        <v>1</v>
      </c>
      <c r="AS11" s="13">
        <f t="shared" si="10"/>
        <v>1</v>
      </c>
      <c r="AT11" s="13">
        <f t="shared" si="11"/>
        <v>1</v>
      </c>
      <c r="AU11" s="13">
        <f t="shared" si="12"/>
        <v>1</v>
      </c>
      <c r="AV11" s="62">
        <f t="shared" si="13"/>
        <v>9</v>
      </c>
    </row>
    <row r="12" spans="1:38" ht="4.5" customHeight="1">
      <c r="A12" s="14"/>
      <c r="B12" s="14"/>
      <c r="C12" s="51"/>
      <c r="D12" s="51"/>
      <c r="E12" s="5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3:5" ht="6.75" customHeight="1">
      <c r="C13" s="52"/>
      <c r="D13" s="52"/>
      <c r="E13" s="52"/>
    </row>
    <row r="14" spans="1:38" ht="6" customHeight="1" thickBot="1">
      <c r="A14" s="14"/>
      <c r="B14" s="14"/>
      <c r="C14" s="51"/>
      <c r="D14" s="51"/>
      <c r="E14" s="5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48" ht="49.5" customHeight="1" thickTop="1">
      <c r="A15" s="17"/>
      <c r="B15" s="48" t="s">
        <v>25</v>
      </c>
      <c r="C15" s="49" t="s">
        <v>35</v>
      </c>
      <c r="D15" s="34" t="s">
        <v>38</v>
      </c>
      <c r="E15" s="66"/>
      <c r="F15" s="67"/>
      <c r="G15" s="34" t="s">
        <v>36</v>
      </c>
      <c r="H15" s="35"/>
      <c r="I15" s="36"/>
      <c r="J15" s="34" t="s">
        <v>37</v>
      </c>
      <c r="K15" s="35"/>
      <c r="L15" s="40"/>
      <c r="M15" s="34" t="s">
        <v>39</v>
      </c>
      <c r="N15" s="35"/>
      <c r="O15" s="36"/>
      <c r="P15" s="34" t="s">
        <v>40</v>
      </c>
      <c r="Q15" s="35"/>
      <c r="R15" s="40"/>
      <c r="S15" s="34" t="s">
        <v>41</v>
      </c>
      <c r="T15" s="35"/>
      <c r="U15" s="36"/>
      <c r="V15" s="34" t="s">
        <v>42</v>
      </c>
      <c r="W15" s="35"/>
      <c r="X15" s="40"/>
      <c r="Y15" s="34" t="s">
        <v>43</v>
      </c>
      <c r="Z15" s="35"/>
      <c r="AA15" s="36"/>
      <c r="AB15" s="34" t="s">
        <v>44</v>
      </c>
      <c r="AC15" s="35"/>
      <c r="AD15" s="34"/>
      <c r="AE15" s="41"/>
      <c r="AF15" s="38" t="s">
        <v>31</v>
      </c>
      <c r="AG15" s="37"/>
      <c r="AH15" s="45" t="s">
        <v>32</v>
      </c>
      <c r="AI15" s="46" t="s">
        <v>33</v>
      </c>
      <c r="AJ15" s="63" t="s">
        <v>45</v>
      </c>
      <c r="AK15" s="64" t="s">
        <v>46</v>
      </c>
      <c r="AL15" s="18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ht="44.25" customHeight="1">
      <c r="A16" s="14"/>
      <c r="B16" s="69" t="s">
        <v>20</v>
      </c>
      <c r="C16" s="50">
        <v>20.64</v>
      </c>
      <c r="D16" s="16">
        <v>19</v>
      </c>
      <c r="E16" s="59" t="s">
        <v>4</v>
      </c>
      <c r="F16" s="44">
        <v>30</v>
      </c>
      <c r="G16" s="16">
        <v>21</v>
      </c>
      <c r="H16" s="16" t="s">
        <v>4</v>
      </c>
      <c r="I16" s="44">
        <v>0</v>
      </c>
      <c r="J16" s="53">
        <v>21</v>
      </c>
      <c r="K16" s="53" t="s">
        <v>4</v>
      </c>
      <c r="L16" s="54">
        <v>0</v>
      </c>
      <c r="M16" s="16">
        <v>21</v>
      </c>
      <c r="N16" s="16" t="s">
        <v>4</v>
      </c>
      <c r="O16" s="25">
        <v>30</v>
      </c>
      <c r="P16" s="16">
        <v>20</v>
      </c>
      <c r="Q16" s="16" t="s">
        <v>4</v>
      </c>
      <c r="R16" s="16">
        <v>45</v>
      </c>
      <c r="S16" s="24">
        <v>21</v>
      </c>
      <c r="T16" s="16" t="s">
        <v>4</v>
      </c>
      <c r="U16" s="25">
        <v>0</v>
      </c>
      <c r="V16" s="16">
        <v>21</v>
      </c>
      <c r="W16" s="16" t="s">
        <v>4</v>
      </c>
      <c r="X16" s="16">
        <v>0</v>
      </c>
      <c r="Y16" s="24">
        <v>21</v>
      </c>
      <c r="Z16" s="16" t="s">
        <v>4</v>
      </c>
      <c r="AA16" s="25">
        <v>0</v>
      </c>
      <c r="AB16" s="16">
        <v>19</v>
      </c>
      <c r="AC16" s="16" t="s">
        <v>4</v>
      </c>
      <c r="AD16" s="16">
        <v>45</v>
      </c>
      <c r="AE16" s="42">
        <f aca="true" t="shared" si="14" ref="AE16:AE23">D16+G16+J16+M16+P16+S16+V16+Y16+AB16</f>
        <v>184</v>
      </c>
      <c r="AF16" s="27" t="s">
        <v>4</v>
      </c>
      <c r="AG16" s="26">
        <f aca="true" t="shared" si="15" ref="AG16:AG23">F16+I16+L16+O16+R16+U16+X16+AA16+AD16</f>
        <v>150</v>
      </c>
      <c r="AH16" s="61">
        <f>7*C21+AE16+AG16/60</f>
        <v>331.75</v>
      </c>
      <c r="AI16" s="47">
        <f aca="true" t="shared" si="16" ref="AI16:AI23">AH16/(AV16+7)</f>
        <v>20.734375</v>
      </c>
      <c r="AJ16" s="77" t="s">
        <v>47</v>
      </c>
      <c r="AK16" s="78">
        <f aca="true" t="shared" si="17" ref="AK16:AK23">(AI16-20)*60</f>
        <v>44.0625</v>
      </c>
      <c r="AL16" s="15"/>
      <c r="AM16" s="13">
        <f aca="true" t="shared" si="18" ref="AM16:AM23">IF(D16=0,0,1)</f>
        <v>1</v>
      </c>
      <c r="AN16" s="13">
        <f aca="true" t="shared" si="19" ref="AN16:AN23">IF(G16=0,0,1)</f>
        <v>1</v>
      </c>
      <c r="AO16" s="13">
        <f aca="true" t="shared" si="20" ref="AO16:AO23">IF(J16=0,0,1)</f>
        <v>1</v>
      </c>
      <c r="AP16" s="13">
        <f aca="true" t="shared" si="21" ref="AP16:AP23">IF(M16=0,0,1)</f>
        <v>1</v>
      </c>
      <c r="AQ16" s="13">
        <f aca="true" t="shared" si="22" ref="AQ16:AQ23">IF(P16=0,0,1)</f>
        <v>1</v>
      </c>
      <c r="AR16" s="13">
        <f aca="true" t="shared" si="23" ref="AR16:AR23">IF(S16=0,0,1)</f>
        <v>1</v>
      </c>
      <c r="AS16" s="13">
        <f aca="true" t="shared" si="24" ref="AS16:AS23">IF(V16=0,0,1)</f>
        <v>1</v>
      </c>
      <c r="AT16" s="13">
        <f aca="true" t="shared" si="25" ref="AT16:AT23">IF(Y16=0,0,1)</f>
        <v>1</v>
      </c>
      <c r="AU16" s="13">
        <f aca="true" t="shared" si="26" ref="AU16:AU23">IF(AB16=0,0,1)</f>
        <v>1</v>
      </c>
      <c r="AV16" s="62">
        <f aca="true" t="shared" si="27" ref="AV16:AV23">SUM(AM16:AU16)</f>
        <v>9</v>
      </c>
    </row>
    <row r="17" spans="1:48" ht="44.25" customHeight="1">
      <c r="A17" s="14"/>
      <c r="B17" s="70" t="s">
        <v>5</v>
      </c>
      <c r="C17" s="50">
        <v>20.54</v>
      </c>
      <c r="D17" s="56">
        <v>18</v>
      </c>
      <c r="E17" s="60" t="s">
        <v>4</v>
      </c>
      <c r="F17" s="55">
        <v>0</v>
      </c>
      <c r="G17" s="56">
        <v>18</v>
      </c>
      <c r="H17" s="57" t="s">
        <v>4</v>
      </c>
      <c r="I17" s="55">
        <v>0</v>
      </c>
      <c r="J17" s="56">
        <v>19</v>
      </c>
      <c r="K17" s="57" t="s">
        <v>4</v>
      </c>
      <c r="L17" s="58">
        <v>45</v>
      </c>
      <c r="M17" s="28">
        <v>21</v>
      </c>
      <c r="N17" s="29" t="s">
        <v>4</v>
      </c>
      <c r="O17" s="30">
        <v>0</v>
      </c>
      <c r="P17" s="29">
        <v>21</v>
      </c>
      <c r="Q17" s="29" t="s">
        <v>4</v>
      </c>
      <c r="R17" s="31">
        <v>15</v>
      </c>
      <c r="S17" s="28">
        <v>19</v>
      </c>
      <c r="T17" s="29" t="s">
        <v>4</v>
      </c>
      <c r="U17" s="30">
        <v>30</v>
      </c>
      <c r="V17" s="29">
        <v>21</v>
      </c>
      <c r="W17" s="29" t="s">
        <v>4</v>
      </c>
      <c r="X17" s="29">
        <v>15</v>
      </c>
      <c r="Y17" s="28">
        <v>19</v>
      </c>
      <c r="Z17" s="29" t="s">
        <v>4</v>
      </c>
      <c r="AA17" s="30">
        <v>30</v>
      </c>
      <c r="AB17" s="29">
        <v>19</v>
      </c>
      <c r="AC17" s="29" t="s">
        <v>4</v>
      </c>
      <c r="AD17" s="29">
        <v>15</v>
      </c>
      <c r="AE17" s="43">
        <f t="shared" si="14"/>
        <v>175</v>
      </c>
      <c r="AF17" s="33" t="s">
        <v>4</v>
      </c>
      <c r="AG17" s="32">
        <f t="shared" si="15"/>
        <v>150</v>
      </c>
      <c r="AH17" s="61">
        <f>7*C8+AE17+AG17/60</f>
        <v>324.01</v>
      </c>
      <c r="AI17" s="47">
        <f t="shared" si="16"/>
        <v>20.250625</v>
      </c>
      <c r="AJ17" s="79" t="s">
        <v>47</v>
      </c>
      <c r="AK17" s="78">
        <f t="shared" si="17"/>
        <v>15.037499999999966</v>
      </c>
      <c r="AL17" s="15"/>
      <c r="AM17" s="13">
        <f t="shared" si="18"/>
        <v>1</v>
      </c>
      <c r="AN17" s="13">
        <f t="shared" si="19"/>
        <v>1</v>
      </c>
      <c r="AO17" s="13">
        <f t="shared" si="20"/>
        <v>1</v>
      </c>
      <c r="AP17" s="13">
        <f t="shared" si="21"/>
        <v>1</v>
      </c>
      <c r="AQ17" s="13">
        <f t="shared" si="22"/>
        <v>1</v>
      </c>
      <c r="AR17" s="13">
        <f t="shared" si="23"/>
        <v>1</v>
      </c>
      <c r="AS17" s="13">
        <f t="shared" si="24"/>
        <v>1</v>
      </c>
      <c r="AT17" s="13">
        <f t="shared" si="25"/>
        <v>1</v>
      </c>
      <c r="AU17" s="13">
        <f t="shared" si="26"/>
        <v>1</v>
      </c>
      <c r="AV17" s="62">
        <f t="shared" si="27"/>
        <v>9</v>
      </c>
    </row>
    <row r="18" spans="1:48" ht="44.25" customHeight="1">
      <c r="A18" s="14"/>
      <c r="B18" s="71" t="s">
        <v>27</v>
      </c>
      <c r="C18" s="50">
        <v>20.36</v>
      </c>
      <c r="D18" s="56">
        <v>19</v>
      </c>
      <c r="E18" s="60" t="s">
        <v>4</v>
      </c>
      <c r="F18" s="55">
        <v>45</v>
      </c>
      <c r="G18" s="56">
        <v>21</v>
      </c>
      <c r="H18" s="57" t="s">
        <v>4</v>
      </c>
      <c r="I18" s="55">
        <v>30</v>
      </c>
      <c r="J18" s="56">
        <v>19</v>
      </c>
      <c r="K18" s="57" t="s">
        <v>4</v>
      </c>
      <c r="L18" s="58">
        <v>45</v>
      </c>
      <c r="M18" s="28">
        <v>19</v>
      </c>
      <c r="N18" s="29" t="s">
        <v>4</v>
      </c>
      <c r="O18" s="30">
        <v>30</v>
      </c>
      <c r="P18" s="29">
        <v>20</v>
      </c>
      <c r="Q18" s="29" t="s">
        <v>4</v>
      </c>
      <c r="R18" s="31">
        <v>45</v>
      </c>
      <c r="S18" s="28">
        <v>20</v>
      </c>
      <c r="T18" s="29" t="s">
        <v>4</v>
      </c>
      <c r="U18" s="30">
        <v>45</v>
      </c>
      <c r="V18" s="29">
        <v>19</v>
      </c>
      <c r="W18" s="29" t="s">
        <v>4</v>
      </c>
      <c r="X18" s="29">
        <v>15</v>
      </c>
      <c r="Y18" s="28">
        <v>21</v>
      </c>
      <c r="Z18" s="29" t="s">
        <v>4</v>
      </c>
      <c r="AA18" s="30">
        <v>0</v>
      </c>
      <c r="AB18" s="29">
        <v>21</v>
      </c>
      <c r="AC18" s="29" t="s">
        <v>4</v>
      </c>
      <c r="AD18" s="29">
        <v>30</v>
      </c>
      <c r="AE18" s="43">
        <f t="shared" si="14"/>
        <v>179</v>
      </c>
      <c r="AF18" s="33" t="s">
        <v>4</v>
      </c>
      <c r="AG18" s="32">
        <f t="shared" si="15"/>
        <v>285</v>
      </c>
      <c r="AH18" s="61">
        <f>7*C9+AE18+AG18/60</f>
        <v>327.25</v>
      </c>
      <c r="AI18" s="47">
        <f t="shared" si="16"/>
        <v>20.453125</v>
      </c>
      <c r="AJ18" s="79" t="s">
        <v>47</v>
      </c>
      <c r="AK18" s="78">
        <f t="shared" si="17"/>
        <v>27.1875</v>
      </c>
      <c r="AL18" s="15"/>
      <c r="AM18" s="13">
        <f t="shared" si="18"/>
        <v>1</v>
      </c>
      <c r="AN18" s="13">
        <f t="shared" si="19"/>
        <v>1</v>
      </c>
      <c r="AO18" s="13">
        <f t="shared" si="20"/>
        <v>1</v>
      </c>
      <c r="AP18" s="13">
        <f t="shared" si="21"/>
        <v>1</v>
      </c>
      <c r="AQ18" s="13">
        <f t="shared" si="22"/>
        <v>1</v>
      </c>
      <c r="AR18" s="13">
        <f t="shared" si="23"/>
        <v>1</v>
      </c>
      <c r="AS18" s="13">
        <f t="shared" si="24"/>
        <v>1</v>
      </c>
      <c r="AT18" s="13">
        <f t="shared" si="25"/>
        <v>1</v>
      </c>
      <c r="AU18" s="13">
        <f t="shared" si="26"/>
        <v>1</v>
      </c>
      <c r="AV18" s="62">
        <f t="shared" si="27"/>
        <v>9</v>
      </c>
    </row>
    <row r="19" spans="1:48" ht="44.25" customHeight="1">
      <c r="A19" s="14"/>
      <c r="B19" s="72" t="s">
        <v>26</v>
      </c>
      <c r="C19" s="50">
        <v>20.57</v>
      </c>
      <c r="D19" s="56">
        <v>21</v>
      </c>
      <c r="E19" s="60" t="s">
        <v>4</v>
      </c>
      <c r="F19" s="55">
        <v>15</v>
      </c>
      <c r="G19" s="56">
        <v>21</v>
      </c>
      <c r="H19" s="57" t="s">
        <v>4</v>
      </c>
      <c r="I19" s="55">
        <v>15</v>
      </c>
      <c r="J19" s="56">
        <v>21</v>
      </c>
      <c r="K19" s="57" t="s">
        <v>4</v>
      </c>
      <c r="L19" s="58">
        <v>15</v>
      </c>
      <c r="M19" s="28">
        <v>19</v>
      </c>
      <c r="N19" s="29" t="s">
        <v>4</v>
      </c>
      <c r="O19" s="30">
        <v>30</v>
      </c>
      <c r="P19" s="29">
        <v>21</v>
      </c>
      <c r="Q19" s="29" t="s">
        <v>4</v>
      </c>
      <c r="R19" s="31">
        <v>15</v>
      </c>
      <c r="S19" s="28">
        <v>21</v>
      </c>
      <c r="T19" s="29" t="s">
        <v>4</v>
      </c>
      <c r="U19" s="30">
        <v>0</v>
      </c>
      <c r="V19" s="29">
        <v>19</v>
      </c>
      <c r="W19" s="29" t="s">
        <v>4</v>
      </c>
      <c r="X19" s="29">
        <v>30</v>
      </c>
      <c r="Y19" s="28">
        <v>19</v>
      </c>
      <c r="Z19" s="29" t="s">
        <v>4</v>
      </c>
      <c r="AA19" s="30">
        <v>30</v>
      </c>
      <c r="AB19" s="29">
        <v>21</v>
      </c>
      <c r="AC19" s="29" t="s">
        <v>4</v>
      </c>
      <c r="AD19" s="29">
        <v>0</v>
      </c>
      <c r="AE19" s="43">
        <f t="shared" si="14"/>
        <v>183</v>
      </c>
      <c r="AF19" s="33" t="s">
        <v>4</v>
      </c>
      <c r="AG19" s="32">
        <f t="shared" si="15"/>
        <v>150</v>
      </c>
      <c r="AH19" s="61">
        <f>7*C10+AE19+AG19/60</f>
        <v>332.01</v>
      </c>
      <c r="AI19" s="47">
        <f t="shared" si="16"/>
        <v>20.750625</v>
      </c>
      <c r="AJ19" s="79" t="s">
        <v>47</v>
      </c>
      <c r="AK19" s="78">
        <f t="shared" si="17"/>
        <v>45.037499999999966</v>
      </c>
      <c r="AL19" s="15"/>
      <c r="AM19" s="13">
        <f t="shared" si="18"/>
        <v>1</v>
      </c>
      <c r="AN19" s="13">
        <f t="shared" si="19"/>
        <v>1</v>
      </c>
      <c r="AO19" s="13">
        <f t="shared" si="20"/>
        <v>1</v>
      </c>
      <c r="AP19" s="13">
        <f t="shared" si="21"/>
        <v>1</v>
      </c>
      <c r="AQ19" s="13">
        <f t="shared" si="22"/>
        <v>1</v>
      </c>
      <c r="AR19" s="13">
        <f t="shared" si="23"/>
        <v>1</v>
      </c>
      <c r="AS19" s="13">
        <f t="shared" si="24"/>
        <v>1</v>
      </c>
      <c r="AT19" s="13">
        <f t="shared" si="25"/>
        <v>1</v>
      </c>
      <c r="AU19" s="13">
        <f t="shared" si="26"/>
        <v>1</v>
      </c>
      <c r="AV19" s="62">
        <f t="shared" si="27"/>
        <v>9</v>
      </c>
    </row>
    <row r="20" spans="1:48" ht="44.25" customHeight="1">
      <c r="A20" s="14"/>
      <c r="B20" s="73" t="s">
        <v>19</v>
      </c>
      <c r="C20" s="50">
        <v>20.57</v>
      </c>
      <c r="D20" s="56">
        <v>21</v>
      </c>
      <c r="E20" s="60" t="s">
        <v>4</v>
      </c>
      <c r="F20" s="55">
        <v>15</v>
      </c>
      <c r="G20" s="56">
        <v>21</v>
      </c>
      <c r="H20" s="57" t="s">
        <v>4</v>
      </c>
      <c r="I20" s="55">
        <v>0</v>
      </c>
      <c r="J20" s="56">
        <v>21</v>
      </c>
      <c r="K20" s="57" t="s">
        <v>4</v>
      </c>
      <c r="L20" s="58">
        <v>0</v>
      </c>
      <c r="M20" s="28">
        <v>19</v>
      </c>
      <c r="N20" s="29" t="s">
        <v>4</v>
      </c>
      <c r="O20" s="30">
        <v>30</v>
      </c>
      <c r="P20" s="29">
        <v>21</v>
      </c>
      <c r="Q20" s="29" t="s">
        <v>4</v>
      </c>
      <c r="R20" s="31">
        <v>30</v>
      </c>
      <c r="S20" s="28">
        <v>19</v>
      </c>
      <c r="T20" s="29" t="s">
        <v>4</v>
      </c>
      <c r="U20" s="30">
        <v>30</v>
      </c>
      <c r="V20" s="29">
        <v>19</v>
      </c>
      <c r="W20" s="29" t="s">
        <v>4</v>
      </c>
      <c r="X20" s="29">
        <v>30</v>
      </c>
      <c r="Y20" s="28">
        <v>19</v>
      </c>
      <c r="Z20" s="29" t="s">
        <v>4</v>
      </c>
      <c r="AA20" s="30">
        <v>30</v>
      </c>
      <c r="AB20" s="29">
        <v>19</v>
      </c>
      <c r="AC20" s="29" t="s">
        <v>4</v>
      </c>
      <c r="AD20" s="29">
        <v>15</v>
      </c>
      <c r="AE20" s="43">
        <f t="shared" si="14"/>
        <v>179</v>
      </c>
      <c r="AF20" s="33" t="s">
        <v>4</v>
      </c>
      <c r="AG20" s="32">
        <f t="shared" si="15"/>
        <v>180</v>
      </c>
      <c r="AH20" s="61">
        <f>7*C20+AE20+AG20/60</f>
        <v>325.99</v>
      </c>
      <c r="AI20" s="47">
        <f t="shared" si="16"/>
        <v>20.374375</v>
      </c>
      <c r="AJ20" s="79" t="s">
        <v>47</v>
      </c>
      <c r="AK20" s="78">
        <f t="shared" si="17"/>
        <v>22.462500000000034</v>
      </c>
      <c r="AL20" s="15"/>
      <c r="AM20" s="13">
        <f t="shared" si="18"/>
        <v>1</v>
      </c>
      <c r="AN20" s="13">
        <f t="shared" si="19"/>
        <v>1</v>
      </c>
      <c r="AO20" s="13">
        <f t="shared" si="20"/>
        <v>1</v>
      </c>
      <c r="AP20" s="13">
        <f t="shared" si="21"/>
        <v>1</v>
      </c>
      <c r="AQ20" s="13">
        <f t="shared" si="22"/>
        <v>1</v>
      </c>
      <c r="AR20" s="13">
        <f t="shared" si="23"/>
        <v>1</v>
      </c>
      <c r="AS20" s="13">
        <f t="shared" si="24"/>
        <v>1</v>
      </c>
      <c r="AT20" s="13">
        <f t="shared" si="25"/>
        <v>1</v>
      </c>
      <c r="AU20" s="13">
        <f t="shared" si="26"/>
        <v>1</v>
      </c>
      <c r="AV20" s="62">
        <f t="shared" si="27"/>
        <v>9</v>
      </c>
    </row>
    <row r="21" spans="1:48" ht="44.25" customHeight="1">
      <c r="A21" s="14"/>
      <c r="B21" s="74" t="s">
        <v>7</v>
      </c>
      <c r="C21" s="50">
        <v>20.75</v>
      </c>
      <c r="D21" s="56">
        <v>18</v>
      </c>
      <c r="E21" s="60" t="s">
        <v>4</v>
      </c>
      <c r="F21" s="55">
        <v>0</v>
      </c>
      <c r="G21" s="56">
        <v>21</v>
      </c>
      <c r="H21" s="57" t="s">
        <v>4</v>
      </c>
      <c r="I21" s="55">
        <v>30</v>
      </c>
      <c r="J21" s="56">
        <v>21</v>
      </c>
      <c r="K21" s="57" t="s">
        <v>4</v>
      </c>
      <c r="L21" s="58">
        <v>0</v>
      </c>
      <c r="M21" s="28">
        <v>19</v>
      </c>
      <c r="N21" s="29" t="s">
        <v>4</v>
      </c>
      <c r="O21" s="30">
        <v>30</v>
      </c>
      <c r="P21" s="29">
        <v>21</v>
      </c>
      <c r="Q21" s="29" t="s">
        <v>4</v>
      </c>
      <c r="R21" s="31">
        <v>30</v>
      </c>
      <c r="S21" s="28">
        <v>19</v>
      </c>
      <c r="T21" s="29" t="s">
        <v>4</v>
      </c>
      <c r="U21" s="30">
        <v>15</v>
      </c>
      <c r="V21" s="29">
        <v>21</v>
      </c>
      <c r="W21" s="29" t="s">
        <v>4</v>
      </c>
      <c r="X21" s="29">
        <v>0</v>
      </c>
      <c r="Y21" s="28">
        <v>21</v>
      </c>
      <c r="Z21" s="29" t="s">
        <v>4</v>
      </c>
      <c r="AA21" s="30">
        <v>0</v>
      </c>
      <c r="AB21" s="29">
        <v>21</v>
      </c>
      <c r="AC21" s="29" t="s">
        <v>4</v>
      </c>
      <c r="AD21" s="29">
        <v>30</v>
      </c>
      <c r="AE21" s="43">
        <f t="shared" si="14"/>
        <v>182</v>
      </c>
      <c r="AF21" s="33" t="s">
        <v>4</v>
      </c>
      <c r="AG21" s="32">
        <f t="shared" si="15"/>
        <v>135</v>
      </c>
      <c r="AH21" s="61">
        <f>7*C11+AE21+AG21/60</f>
        <v>327.47</v>
      </c>
      <c r="AI21" s="47">
        <f t="shared" si="16"/>
        <v>20.466875</v>
      </c>
      <c r="AJ21" s="79" t="s">
        <v>47</v>
      </c>
      <c r="AK21" s="78">
        <f t="shared" si="17"/>
        <v>28.012500000000102</v>
      </c>
      <c r="AL21" s="15"/>
      <c r="AM21" s="13">
        <f t="shared" si="18"/>
        <v>1</v>
      </c>
      <c r="AN21" s="13">
        <f t="shared" si="19"/>
        <v>1</v>
      </c>
      <c r="AO21" s="13">
        <f t="shared" si="20"/>
        <v>1</v>
      </c>
      <c r="AP21" s="13">
        <f t="shared" si="21"/>
        <v>1</v>
      </c>
      <c r="AQ21" s="13">
        <f t="shared" si="22"/>
        <v>1</v>
      </c>
      <c r="AR21" s="13">
        <f t="shared" si="23"/>
        <v>1</v>
      </c>
      <c r="AS21" s="13">
        <f t="shared" si="24"/>
        <v>1</v>
      </c>
      <c r="AT21" s="13">
        <f t="shared" si="25"/>
        <v>1</v>
      </c>
      <c r="AU21" s="13">
        <f t="shared" si="26"/>
        <v>1</v>
      </c>
      <c r="AV21" s="62">
        <f t="shared" si="27"/>
        <v>9</v>
      </c>
    </row>
    <row r="22" spans="1:48" ht="44.25" customHeight="1">
      <c r="A22" s="14"/>
      <c r="B22" s="68" t="s">
        <v>29</v>
      </c>
      <c r="C22" s="76">
        <v>20.54</v>
      </c>
      <c r="D22" s="56">
        <v>19</v>
      </c>
      <c r="E22" s="60" t="s">
        <v>4</v>
      </c>
      <c r="F22" s="55">
        <v>30</v>
      </c>
      <c r="G22" s="56">
        <v>18</v>
      </c>
      <c r="H22" s="57" t="s">
        <v>4</v>
      </c>
      <c r="I22" s="55">
        <v>0</v>
      </c>
      <c r="J22" s="56">
        <v>21</v>
      </c>
      <c r="K22" s="57" t="s">
        <v>4</v>
      </c>
      <c r="L22" s="58">
        <v>15</v>
      </c>
      <c r="M22" s="28">
        <v>19</v>
      </c>
      <c r="N22" s="29" t="s">
        <v>4</v>
      </c>
      <c r="O22" s="30">
        <v>45</v>
      </c>
      <c r="P22" s="29">
        <v>21</v>
      </c>
      <c r="Q22" s="29" t="s">
        <v>4</v>
      </c>
      <c r="R22" s="31">
        <v>30</v>
      </c>
      <c r="S22" s="28">
        <v>21</v>
      </c>
      <c r="T22" s="29" t="s">
        <v>4</v>
      </c>
      <c r="U22" s="30">
        <v>0</v>
      </c>
      <c r="V22" s="29">
        <v>21</v>
      </c>
      <c r="W22" s="29" t="s">
        <v>4</v>
      </c>
      <c r="X22" s="29">
        <v>15</v>
      </c>
      <c r="Y22" s="28">
        <v>19</v>
      </c>
      <c r="Z22" s="29" t="s">
        <v>4</v>
      </c>
      <c r="AA22" s="30">
        <v>30</v>
      </c>
      <c r="AB22" s="29">
        <v>21</v>
      </c>
      <c r="AC22" s="29" t="s">
        <v>4</v>
      </c>
      <c r="AD22" s="29">
        <v>0</v>
      </c>
      <c r="AE22" s="43">
        <f t="shared" si="14"/>
        <v>180</v>
      </c>
      <c r="AF22" s="33" t="s">
        <v>4</v>
      </c>
      <c r="AG22" s="32">
        <f t="shared" si="15"/>
        <v>165</v>
      </c>
      <c r="AH22" s="61">
        <f>7*C22+AE22+AG22/60</f>
        <v>326.53</v>
      </c>
      <c r="AI22" s="47">
        <f t="shared" si="16"/>
        <v>20.408125</v>
      </c>
      <c r="AJ22" s="79" t="s">
        <v>47</v>
      </c>
      <c r="AK22" s="78">
        <f t="shared" si="17"/>
        <v>24.487499999999898</v>
      </c>
      <c r="AL22" s="15"/>
      <c r="AM22" s="13">
        <f t="shared" si="18"/>
        <v>1</v>
      </c>
      <c r="AN22" s="13">
        <f t="shared" si="19"/>
        <v>1</v>
      </c>
      <c r="AO22" s="13">
        <f t="shared" si="20"/>
        <v>1</v>
      </c>
      <c r="AP22" s="13">
        <f t="shared" si="21"/>
        <v>1</v>
      </c>
      <c r="AQ22" s="13">
        <f t="shared" si="22"/>
        <v>1</v>
      </c>
      <c r="AR22" s="13">
        <f t="shared" si="23"/>
        <v>1</v>
      </c>
      <c r="AS22" s="13">
        <f t="shared" si="24"/>
        <v>1</v>
      </c>
      <c r="AT22" s="13">
        <f t="shared" si="25"/>
        <v>1</v>
      </c>
      <c r="AU22" s="13">
        <f t="shared" si="26"/>
        <v>1</v>
      </c>
      <c r="AV22" s="62">
        <f t="shared" si="27"/>
        <v>9</v>
      </c>
    </row>
    <row r="23" spans="1:48" ht="44.25" customHeight="1">
      <c r="A23" s="14"/>
      <c r="B23" s="68" t="s">
        <v>30</v>
      </c>
      <c r="C23" s="76">
        <v>20.64</v>
      </c>
      <c r="D23" s="56">
        <v>19</v>
      </c>
      <c r="E23" s="60" t="s">
        <v>4</v>
      </c>
      <c r="F23" s="55">
        <v>45</v>
      </c>
      <c r="G23" s="56">
        <v>21</v>
      </c>
      <c r="H23" s="57" t="s">
        <v>4</v>
      </c>
      <c r="I23" s="55">
        <v>15</v>
      </c>
      <c r="J23" s="56">
        <v>19</v>
      </c>
      <c r="K23" s="57" t="s">
        <v>4</v>
      </c>
      <c r="L23" s="58">
        <v>45</v>
      </c>
      <c r="M23" s="28">
        <v>21</v>
      </c>
      <c r="N23" s="29" t="s">
        <v>4</v>
      </c>
      <c r="O23" s="30">
        <v>30</v>
      </c>
      <c r="P23" s="29">
        <v>21</v>
      </c>
      <c r="Q23" s="29" t="s">
        <v>4</v>
      </c>
      <c r="R23" s="31">
        <v>30</v>
      </c>
      <c r="S23" s="28">
        <v>20</v>
      </c>
      <c r="T23" s="29" t="s">
        <v>4</v>
      </c>
      <c r="U23" s="30">
        <v>45</v>
      </c>
      <c r="V23" s="29">
        <v>21</v>
      </c>
      <c r="W23" s="29" t="s">
        <v>4</v>
      </c>
      <c r="X23" s="29">
        <v>0</v>
      </c>
      <c r="Y23" s="28">
        <v>21</v>
      </c>
      <c r="Z23" s="29" t="s">
        <v>4</v>
      </c>
      <c r="AA23" s="30">
        <v>0</v>
      </c>
      <c r="AB23" s="29">
        <v>19</v>
      </c>
      <c r="AC23" s="29" t="s">
        <v>4</v>
      </c>
      <c r="AD23" s="29">
        <v>45</v>
      </c>
      <c r="AE23" s="43">
        <f t="shared" si="14"/>
        <v>182</v>
      </c>
      <c r="AF23" s="33" t="s">
        <v>4</v>
      </c>
      <c r="AG23" s="32">
        <f t="shared" si="15"/>
        <v>255</v>
      </c>
      <c r="AH23" s="61">
        <f>7*C23+AE23+AG23/60</f>
        <v>330.73</v>
      </c>
      <c r="AI23" s="47">
        <f t="shared" si="16"/>
        <v>20.670625</v>
      </c>
      <c r="AJ23" s="79" t="s">
        <v>47</v>
      </c>
      <c r="AK23" s="78">
        <f t="shared" si="17"/>
        <v>40.23750000000007</v>
      </c>
      <c r="AL23" s="15"/>
      <c r="AM23" s="13">
        <f t="shared" si="18"/>
        <v>1</v>
      </c>
      <c r="AN23" s="13">
        <f t="shared" si="19"/>
        <v>1</v>
      </c>
      <c r="AO23" s="13">
        <f t="shared" si="20"/>
        <v>1</v>
      </c>
      <c r="AP23" s="13">
        <f t="shared" si="21"/>
        <v>1</v>
      </c>
      <c r="AQ23" s="13">
        <f t="shared" si="22"/>
        <v>1</v>
      </c>
      <c r="AR23" s="13">
        <f t="shared" si="23"/>
        <v>1</v>
      </c>
      <c r="AS23" s="13">
        <f t="shared" si="24"/>
        <v>1</v>
      </c>
      <c r="AT23" s="13">
        <f t="shared" si="25"/>
        <v>1</v>
      </c>
      <c r="AU23" s="13">
        <f t="shared" si="26"/>
        <v>1</v>
      </c>
      <c r="AV23" s="62">
        <f t="shared" si="27"/>
        <v>9</v>
      </c>
    </row>
    <row r="24" spans="1:38" ht="6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1"/>
  <sheetViews>
    <sheetView tabSelected="1" zoomScale="55" zoomScaleNormal="55" workbookViewId="0" topLeftCell="A1">
      <selection activeCell="AV23" sqref="AV23"/>
    </sheetView>
  </sheetViews>
  <sheetFormatPr defaultColWidth="9.140625" defaultRowHeight="12.75"/>
  <cols>
    <col min="1" max="1" width="1.1484375" style="12" customWidth="1"/>
    <col min="2" max="2" width="27.00390625" style="12" customWidth="1"/>
    <col min="3" max="3" width="4.7109375" style="12" customWidth="1"/>
    <col min="4" max="4" width="3.28125" style="12" customWidth="1"/>
    <col min="5" max="6" width="4.7109375" style="12" customWidth="1"/>
    <col min="7" max="7" width="3.28125" style="12" customWidth="1"/>
    <col min="8" max="9" width="4.7109375" style="12" customWidth="1"/>
    <col min="10" max="10" width="3.28125" style="12" customWidth="1"/>
    <col min="11" max="12" width="4.7109375" style="12" customWidth="1"/>
    <col min="13" max="13" width="3.28125" style="12" customWidth="1"/>
    <col min="14" max="15" width="4.7109375" style="12" customWidth="1"/>
    <col min="16" max="16" width="3.28125" style="12" customWidth="1"/>
    <col min="17" max="18" width="4.7109375" style="12" customWidth="1"/>
    <col min="19" max="19" width="3.28125" style="12" customWidth="1"/>
    <col min="20" max="21" width="4.7109375" style="12" customWidth="1"/>
    <col min="22" max="22" width="3.28125" style="12" customWidth="1"/>
    <col min="23" max="24" width="4.7109375" style="12" customWidth="1"/>
    <col min="25" max="25" width="3.28125" style="12" customWidth="1"/>
    <col min="26" max="27" width="4.7109375" style="12" customWidth="1"/>
    <col min="28" max="28" width="3.28125" style="12" customWidth="1"/>
    <col min="29" max="30" width="4.7109375" style="12" customWidth="1"/>
    <col min="31" max="31" width="3.28125" style="12" customWidth="1"/>
    <col min="32" max="33" width="4.7109375" style="12" customWidth="1"/>
    <col min="34" max="34" width="3.28125" style="12" customWidth="1"/>
    <col min="35" max="36" width="4.7109375" style="12" customWidth="1"/>
    <col min="37" max="37" width="3.28125" style="12" customWidth="1"/>
    <col min="38" max="39" width="4.7109375" style="12" customWidth="1"/>
    <col min="40" max="40" width="3.28125" style="12" customWidth="1"/>
    <col min="41" max="42" width="4.7109375" style="12" customWidth="1"/>
    <col min="43" max="43" width="3.28125" style="12" customWidth="1"/>
    <col min="44" max="44" width="4.7109375" style="12" customWidth="1"/>
    <col min="45" max="45" width="5.28125" style="12" customWidth="1"/>
    <col min="46" max="46" width="3.28125" style="12" customWidth="1"/>
    <col min="47" max="48" width="5.28125" style="12" customWidth="1"/>
    <col min="49" max="49" width="3.28125" style="12" customWidth="1"/>
    <col min="50" max="50" width="5.28125" style="12" customWidth="1"/>
    <col min="51" max="51" width="5.8515625" style="12" customWidth="1"/>
    <col min="52" max="52" width="1.421875" style="12" customWidth="1"/>
    <col min="53" max="53" width="6.140625" style="12" customWidth="1"/>
    <col min="54" max="54" width="12.28125" style="12" customWidth="1"/>
    <col min="55" max="55" width="11.8515625" style="12" customWidth="1"/>
    <col min="56" max="56" width="7.28125" style="12" customWidth="1"/>
    <col min="57" max="57" width="1.7109375" style="12" customWidth="1"/>
    <col min="58" max="58" width="7.28125" style="12" customWidth="1"/>
    <col min="59" max="59" width="0.9921875" style="12" customWidth="1"/>
    <col min="60" max="60" width="2.140625" style="12" hidden="1" customWidth="1"/>
    <col min="61" max="61" width="2.28125" style="12" hidden="1" customWidth="1"/>
    <col min="62" max="63" width="2.00390625" style="12" hidden="1" customWidth="1"/>
    <col min="64" max="64" width="2.28125" style="12" hidden="1" customWidth="1"/>
    <col min="65" max="66" width="2.00390625" style="12" hidden="1" customWidth="1"/>
    <col min="67" max="67" width="2.140625" style="12" hidden="1" customWidth="1"/>
    <col min="68" max="68" width="2.28125" style="12" hidden="1" customWidth="1"/>
    <col min="69" max="70" width="2.00390625" style="12" hidden="1" customWidth="1"/>
    <col min="71" max="71" width="2.28125" style="12" hidden="1" customWidth="1"/>
    <col min="72" max="75" width="2.00390625" style="12" hidden="1" customWidth="1"/>
    <col min="76" max="76" width="3.57421875" style="12" hidden="1" customWidth="1"/>
    <col min="77" max="77" width="3.28125" style="12" hidden="1" customWidth="1"/>
    <col min="78" max="16384" width="11.7109375" style="12" customWidth="1"/>
  </cols>
  <sheetData>
    <row r="1" spans="1:59" s="20" customFormat="1" ht="40.5" customHeight="1">
      <c r="A1" s="22"/>
      <c r="B1" s="21" t="s">
        <v>57</v>
      </c>
      <c r="C1" s="21"/>
      <c r="D1" s="21"/>
      <c r="E1" s="21"/>
      <c r="F1" s="22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2"/>
      <c r="T1" s="22"/>
      <c r="U1" s="22"/>
      <c r="V1" s="22"/>
      <c r="W1" s="22"/>
      <c r="X1" s="21"/>
      <c r="Y1" s="21"/>
      <c r="Z1" s="21"/>
      <c r="AA1" s="22"/>
      <c r="AB1" s="22"/>
      <c r="AC1" s="22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59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s="19" customFormat="1" ht="50.25" customHeight="1" thickBot="1" thickTop="1">
      <c r="A3" s="17"/>
      <c r="B3" s="81" t="s">
        <v>58</v>
      </c>
      <c r="C3" s="82" t="s">
        <v>50</v>
      </c>
      <c r="D3" s="83"/>
      <c r="E3" s="84"/>
      <c r="F3" s="82" t="s">
        <v>51</v>
      </c>
      <c r="G3" s="85"/>
      <c r="H3" s="86"/>
      <c r="I3" s="82" t="s">
        <v>52</v>
      </c>
      <c r="J3" s="85"/>
      <c r="K3" s="87"/>
      <c r="L3" s="82" t="s">
        <v>53</v>
      </c>
      <c r="M3" s="85"/>
      <c r="N3" s="86"/>
      <c r="O3" s="82" t="s">
        <v>54</v>
      </c>
      <c r="P3" s="85"/>
      <c r="Q3" s="87"/>
      <c r="R3" s="82" t="s">
        <v>55</v>
      </c>
      <c r="S3" s="85"/>
      <c r="T3" s="86"/>
      <c r="U3" s="82" t="s">
        <v>56</v>
      </c>
      <c r="V3" s="85"/>
      <c r="W3" s="87"/>
      <c r="X3" s="82" t="s">
        <v>38</v>
      </c>
      <c r="Y3" s="83"/>
      <c r="Z3" s="84"/>
      <c r="AA3" s="82" t="s">
        <v>36</v>
      </c>
      <c r="AB3" s="85"/>
      <c r="AC3" s="86"/>
      <c r="AD3" s="82" t="s">
        <v>37</v>
      </c>
      <c r="AE3" s="85"/>
      <c r="AF3" s="87"/>
      <c r="AG3" s="82" t="s">
        <v>39</v>
      </c>
      <c r="AH3" s="85"/>
      <c r="AI3" s="86"/>
      <c r="AJ3" s="82" t="s">
        <v>40</v>
      </c>
      <c r="AK3" s="85"/>
      <c r="AL3" s="87"/>
      <c r="AM3" s="82" t="s">
        <v>41</v>
      </c>
      <c r="AN3" s="85"/>
      <c r="AO3" s="86"/>
      <c r="AP3" s="82" t="s">
        <v>42</v>
      </c>
      <c r="AQ3" s="85"/>
      <c r="AR3" s="87"/>
      <c r="AS3" s="82" t="s">
        <v>43</v>
      </c>
      <c r="AT3" s="85"/>
      <c r="AU3" s="86"/>
      <c r="AV3" s="82" t="s">
        <v>44</v>
      </c>
      <c r="AW3" s="85"/>
      <c r="AX3" s="82"/>
      <c r="AY3" s="88"/>
      <c r="AZ3" s="89" t="s">
        <v>31</v>
      </c>
      <c r="BA3" s="90"/>
      <c r="BB3" s="91" t="s">
        <v>32</v>
      </c>
      <c r="BC3" s="92" t="s">
        <v>33</v>
      </c>
      <c r="BD3" s="93" t="s">
        <v>45</v>
      </c>
      <c r="BE3" s="93"/>
      <c r="BF3" s="94" t="s">
        <v>46</v>
      </c>
      <c r="BG3" s="18"/>
    </row>
    <row r="4" spans="1:76" ht="44.25" customHeight="1" thickBot="1" thickTop="1">
      <c r="A4" s="14"/>
      <c r="B4" s="96" t="s">
        <v>17</v>
      </c>
      <c r="C4" s="113">
        <v>20</v>
      </c>
      <c r="D4" s="114" t="s">
        <v>4</v>
      </c>
      <c r="E4" s="103">
        <v>0</v>
      </c>
      <c r="F4" s="102">
        <v>19</v>
      </c>
      <c r="G4" s="102" t="s">
        <v>4</v>
      </c>
      <c r="H4" s="103">
        <v>15</v>
      </c>
      <c r="I4" s="102">
        <v>21</v>
      </c>
      <c r="J4" s="102" t="s">
        <v>4</v>
      </c>
      <c r="K4" s="103">
        <v>30</v>
      </c>
      <c r="L4" s="29">
        <v>19</v>
      </c>
      <c r="M4" s="29" t="s">
        <v>4</v>
      </c>
      <c r="N4" s="80">
        <v>45</v>
      </c>
      <c r="O4" s="29">
        <v>21</v>
      </c>
      <c r="P4" s="29" t="s">
        <v>4</v>
      </c>
      <c r="Q4" s="80">
        <v>30</v>
      </c>
      <c r="R4" s="29">
        <v>21</v>
      </c>
      <c r="S4" s="29" t="s">
        <v>4</v>
      </c>
      <c r="T4" s="30">
        <v>30</v>
      </c>
      <c r="U4" s="29">
        <v>21</v>
      </c>
      <c r="V4" s="29" t="s">
        <v>4</v>
      </c>
      <c r="W4" s="30">
        <v>30</v>
      </c>
      <c r="X4" s="29">
        <v>19</v>
      </c>
      <c r="Y4" s="29" t="s">
        <v>4</v>
      </c>
      <c r="Z4" s="30">
        <v>45</v>
      </c>
      <c r="AA4" s="102">
        <v>19</v>
      </c>
      <c r="AB4" s="102" t="s">
        <v>4</v>
      </c>
      <c r="AC4" s="103">
        <v>45</v>
      </c>
      <c r="AD4" s="102">
        <v>19</v>
      </c>
      <c r="AE4" s="102" t="s">
        <v>4</v>
      </c>
      <c r="AF4" s="103">
        <v>45</v>
      </c>
      <c r="AG4" s="102">
        <v>19</v>
      </c>
      <c r="AH4" s="102" t="s">
        <v>4</v>
      </c>
      <c r="AI4" s="115">
        <v>45</v>
      </c>
      <c r="AJ4" s="102">
        <v>19</v>
      </c>
      <c r="AK4" s="102" t="s">
        <v>4</v>
      </c>
      <c r="AL4" s="102">
        <v>45</v>
      </c>
      <c r="AM4" s="116">
        <v>19</v>
      </c>
      <c r="AN4" s="102" t="s">
        <v>4</v>
      </c>
      <c r="AO4" s="115">
        <v>45</v>
      </c>
      <c r="AP4" s="102">
        <v>21</v>
      </c>
      <c r="AQ4" s="102" t="s">
        <v>4</v>
      </c>
      <c r="AR4" s="102">
        <v>15</v>
      </c>
      <c r="AS4" s="116">
        <v>21</v>
      </c>
      <c r="AT4" s="102" t="s">
        <v>4</v>
      </c>
      <c r="AU4" s="115">
        <v>15</v>
      </c>
      <c r="AV4" s="102">
        <v>21</v>
      </c>
      <c r="AW4" s="102" t="s">
        <v>4</v>
      </c>
      <c r="AX4" s="102">
        <v>15</v>
      </c>
      <c r="AY4" s="117">
        <f>X4+AA4+AD4+AG4+AJ4+AM4+AP4+AS4+AV4+U4+R4+O4+L4+I4+F4+C4</f>
        <v>319</v>
      </c>
      <c r="AZ4" s="118" t="s">
        <v>4</v>
      </c>
      <c r="BA4" s="119">
        <f>Z4+AC4+AF4+AI4+AL4+AO4+AR4+AU4+AX4+W4+T4+Q4+N4+K4+H4+E4</f>
        <v>495</v>
      </c>
      <c r="BB4" s="120">
        <f>AY4+BA4/60</f>
        <v>327.25</v>
      </c>
      <c r="BC4" s="121">
        <f>BB4/(BX4)</f>
        <v>20.453125</v>
      </c>
      <c r="BD4" s="140">
        <f>INT(BC4)</f>
        <v>20</v>
      </c>
      <c r="BE4" s="141" t="s">
        <v>59</v>
      </c>
      <c r="BF4" s="142">
        <f>(BC4-BD4)*60</f>
        <v>27.1875</v>
      </c>
      <c r="BG4" s="15"/>
      <c r="BH4" s="13">
        <f>IF(C4=0,0,1)</f>
        <v>1</v>
      </c>
      <c r="BI4" s="13">
        <f>IF(F4=0,0,1)</f>
        <v>1</v>
      </c>
      <c r="BJ4" s="13">
        <f>IF(I4=0,0,1)</f>
        <v>1</v>
      </c>
      <c r="BK4" s="13">
        <f>IF(L4=0,0,1)</f>
        <v>1</v>
      </c>
      <c r="BL4" s="13">
        <f>IF(O4=0,0,1)</f>
        <v>1</v>
      </c>
      <c r="BM4" s="13">
        <f>IF(R4=0,0,1)</f>
        <v>1</v>
      </c>
      <c r="BN4" s="13">
        <f>IF(U4=0,0,1)</f>
        <v>1</v>
      </c>
      <c r="BO4" s="13">
        <f>IF(X4=0,0,1)</f>
        <v>1</v>
      </c>
      <c r="BP4" s="95">
        <f>IF(AA4=0,0,1)</f>
        <v>1</v>
      </c>
      <c r="BQ4" s="13">
        <f>IF(AD4=0,0,1)</f>
        <v>1</v>
      </c>
      <c r="BR4" s="13">
        <f>IF(AG4=0,0,1)</f>
        <v>1</v>
      </c>
      <c r="BS4" s="13">
        <f>IF(AJ4=0,0,1)</f>
        <v>1</v>
      </c>
      <c r="BT4" s="13">
        <f>IF(AM4=0,0,1)</f>
        <v>1</v>
      </c>
      <c r="BU4" s="13">
        <f>IF(AP4=0,0,1)</f>
        <v>1</v>
      </c>
      <c r="BV4" s="13">
        <f>IF(AS4=0,0,1)</f>
        <v>1</v>
      </c>
      <c r="BW4" s="13">
        <f>IF(AV4=0,0,1)</f>
        <v>1</v>
      </c>
      <c r="BX4" s="62">
        <f>SUM(BH4:BW4)</f>
        <v>16</v>
      </c>
    </row>
    <row r="5" spans="1:76" ht="44.25" customHeight="1" thickBot="1">
      <c r="A5" s="14"/>
      <c r="B5" s="97" t="s">
        <v>22</v>
      </c>
      <c r="C5" s="122">
        <v>20</v>
      </c>
      <c r="D5" s="123" t="s">
        <v>4</v>
      </c>
      <c r="E5" s="80">
        <v>0</v>
      </c>
      <c r="F5" s="29">
        <v>20</v>
      </c>
      <c r="G5" s="29" t="s">
        <v>4</v>
      </c>
      <c r="H5" s="80">
        <v>0</v>
      </c>
      <c r="I5" s="29">
        <v>21</v>
      </c>
      <c r="J5" s="29" t="s">
        <v>4</v>
      </c>
      <c r="K5" s="80">
        <v>30</v>
      </c>
      <c r="L5" s="29">
        <v>19</v>
      </c>
      <c r="M5" s="29" t="s">
        <v>4</v>
      </c>
      <c r="N5" s="30">
        <v>45</v>
      </c>
      <c r="O5" s="29">
        <v>19</v>
      </c>
      <c r="P5" s="29" t="s">
        <v>4</v>
      </c>
      <c r="Q5" s="30">
        <v>45</v>
      </c>
      <c r="R5" s="29">
        <v>21</v>
      </c>
      <c r="S5" s="29" t="s">
        <v>4</v>
      </c>
      <c r="T5" s="30">
        <v>30</v>
      </c>
      <c r="U5" s="29">
        <v>21</v>
      </c>
      <c r="V5" s="29" t="s">
        <v>4</v>
      </c>
      <c r="W5" s="30">
        <v>30</v>
      </c>
      <c r="X5" s="29">
        <v>19</v>
      </c>
      <c r="Y5" s="29" t="s">
        <v>4</v>
      </c>
      <c r="Z5" s="30">
        <v>45</v>
      </c>
      <c r="AA5" s="29">
        <v>21</v>
      </c>
      <c r="AB5" s="29" t="s">
        <v>4</v>
      </c>
      <c r="AC5" s="80">
        <v>30</v>
      </c>
      <c r="AD5" s="29">
        <v>19</v>
      </c>
      <c r="AE5" s="29" t="s">
        <v>4</v>
      </c>
      <c r="AF5" s="80">
        <v>45</v>
      </c>
      <c r="AG5" s="29">
        <v>19</v>
      </c>
      <c r="AH5" s="29" t="s">
        <v>4</v>
      </c>
      <c r="AI5" s="30">
        <v>45</v>
      </c>
      <c r="AJ5" s="29">
        <v>19</v>
      </c>
      <c r="AK5" s="29" t="s">
        <v>4</v>
      </c>
      <c r="AL5" s="29">
        <v>30</v>
      </c>
      <c r="AM5" s="28">
        <v>20</v>
      </c>
      <c r="AN5" s="29" t="s">
        <v>4</v>
      </c>
      <c r="AO5" s="30">
        <v>45</v>
      </c>
      <c r="AP5" s="29">
        <v>19</v>
      </c>
      <c r="AQ5" s="29" t="s">
        <v>4</v>
      </c>
      <c r="AR5" s="29">
        <v>45</v>
      </c>
      <c r="AS5" s="28">
        <v>19</v>
      </c>
      <c r="AT5" s="29" t="s">
        <v>4</v>
      </c>
      <c r="AU5" s="30">
        <v>45</v>
      </c>
      <c r="AV5" s="29">
        <v>18</v>
      </c>
      <c r="AW5" s="29" t="s">
        <v>4</v>
      </c>
      <c r="AX5" s="29">
        <v>15</v>
      </c>
      <c r="AY5" s="43">
        <f aca="true" t="shared" si="0" ref="AY5:AY20">X5+AA5+AD5+AG5+AJ5+AM5+AP5+AS5+AV5+U5+R5+O5+L5+I5+F5+C5</f>
        <v>314</v>
      </c>
      <c r="AZ5" s="33" t="s">
        <v>4</v>
      </c>
      <c r="BA5" s="32">
        <f aca="true" t="shared" si="1" ref="BA5:BA20">Z5+AC5+AF5+AI5+AL5+AO5+AR5+AU5+AX5+W5+T5+Q5+N5+K5+H5+E5</f>
        <v>525</v>
      </c>
      <c r="BB5" s="124">
        <f aca="true" t="shared" si="2" ref="BB5:BB20">AY5+BA5/60</f>
        <v>322.75</v>
      </c>
      <c r="BC5" s="125">
        <f aca="true" t="shared" si="3" ref="BC5:BC20">BB5/(BX5)</f>
        <v>20.171875</v>
      </c>
      <c r="BD5" s="143">
        <f aca="true" t="shared" si="4" ref="BD5:BD20">INT(BC5)</f>
        <v>20</v>
      </c>
      <c r="BE5" s="144" t="s">
        <v>59</v>
      </c>
      <c r="BF5" s="145">
        <f aca="true" t="shared" si="5" ref="BF5:BF20">(BC5-BD5)*60</f>
        <v>10.3125</v>
      </c>
      <c r="BG5" s="15"/>
      <c r="BH5" s="13">
        <f aca="true" t="shared" si="6" ref="BH5:BH20">IF(C5=0,0,1)</f>
        <v>1</v>
      </c>
      <c r="BI5" s="13">
        <f aca="true" t="shared" si="7" ref="BI5:BI20">IF(F5=0,0,1)</f>
        <v>1</v>
      </c>
      <c r="BJ5" s="13">
        <f aca="true" t="shared" si="8" ref="BJ5:BJ20">IF(I5=0,0,1)</f>
        <v>1</v>
      </c>
      <c r="BK5" s="13">
        <f aca="true" t="shared" si="9" ref="BK5:BK20">IF(L5=0,0,1)</f>
        <v>1</v>
      </c>
      <c r="BL5" s="13">
        <f aca="true" t="shared" si="10" ref="BL5:BL20">IF(O5=0,0,1)</f>
        <v>1</v>
      </c>
      <c r="BM5" s="13">
        <f aca="true" t="shared" si="11" ref="BM5:BM20">IF(R5=0,0,1)</f>
        <v>1</v>
      </c>
      <c r="BN5" s="13">
        <f aca="true" t="shared" si="12" ref="BN5:BN20">IF(U5=0,0,1)</f>
        <v>1</v>
      </c>
      <c r="BO5" s="13">
        <f aca="true" t="shared" si="13" ref="BO5:BO20">IF(X5=0,0,1)</f>
        <v>1</v>
      </c>
      <c r="BP5" s="95">
        <f aca="true" t="shared" si="14" ref="BP5:BP20">IF(AA5=0,0,1)</f>
        <v>1</v>
      </c>
      <c r="BQ5" s="13">
        <f aca="true" t="shared" si="15" ref="BQ5:BQ20">IF(AD5=0,0,1)</f>
        <v>1</v>
      </c>
      <c r="BR5" s="13">
        <f aca="true" t="shared" si="16" ref="BR5:BR20">IF(AG5=0,0,1)</f>
        <v>1</v>
      </c>
      <c r="BS5" s="13">
        <f aca="true" t="shared" si="17" ref="BS5:BS20">IF(AJ5=0,0,1)</f>
        <v>1</v>
      </c>
      <c r="BT5" s="13">
        <f aca="true" t="shared" si="18" ref="BT5:BT20">IF(AM5=0,0,1)</f>
        <v>1</v>
      </c>
      <c r="BU5" s="13">
        <f aca="true" t="shared" si="19" ref="BU5:BU20">IF(AP5=0,0,1)</f>
        <v>1</v>
      </c>
      <c r="BV5" s="13">
        <f aca="true" t="shared" si="20" ref="BV5:BV20">IF(AS5=0,0,1)</f>
        <v>1</v>
      </c>
      <c r="BW5" s="13">
        <f aca="true" t="shared" si="21" ref="BW5:BW20">IF(AV5=0,0,1)</f>
        <v>1</v>
      </c>
      <c r="BX5" s="62">
        <f aca="true" t="shared" si="22" ref="BX5:BX20">SUM(BH5:BW5)</f>
        <v>16</v>
      </c>
    </row>
    <row r="6" spans="1:76" ht="44.25" customHeight="1" thickBot="1">
      <c r="A6" s="14"/>
      <c r="B6" s="97" t="s">
        <v>23</v>
      </c>
      <c r="C6" s="122">
        <v>20</v>
      </c>
      <c r="D6" s="123" t="s">
        <v>4</v>
      </c>
      <c r="E6" s="80">
        <v>0</v>
      </c>
      <c r="F6" s="29">
        <v>21</v>
      </c>
      <c r="G6" s="29" t="s">
        <v>4</v>
      </c>
      <c r="H6" s="80">
        <v>30</v>
      </c>
      <c r="I6" s="29">
        <v>21</v>
      </c>
      <c r="J6" s="29" t="s">
        <v>4</v>
      </c>
      <c r="K6" s="80">
        <v>0</v>
      </c>
      <c r="L6" s="29">
        <v>19</v>
      </c>
      <c r="M6" s="29" t="s">
        <v>4</v>
      </c>
      <c r="N6" s="30">
        <v>45</v>
      </c>
      <c r="O6" s="29">
        <v>21</v>
      </c>
      <c r="P6" s="29" t="s">
        <v>4</v>
      </c>
      <c r="Q6" s="80">
        <v>30</v>
      </c>
      <c r="R6" s="29">
        <v>19</v>
      </c>
      <c r="S6" s="29" t="s">
        <v>4</v>
      </c>
      <c r="T6" s="30">
        <v>45</v>
      </c>
      <c r="U6" s="29">
        <v>19</v>
      </c>
      <c r="V6" s="29" t="s">
        <v>4</v>
      </c>
      <c r="W6" s="30">
        <v>45</v>
      </c>
      <c r="X6" s="29">
        <v>21</v>
      </c>
      <c r="Y6" s="29" t="s">
        <v>4</v>
      </c>
      <c r="Z6" s="30">
        <v>30</v>
      </c>
      <c r="AA6" s="29">
        <v>19</v>
      </c>
      <c r="AB6" s="29" t="s">
        <v>4</v>
      </c>
      <c r="AC6" s="80">
        <v>45</v>
      </c>
      <c r="AD6" s="29">
        <v>19</v>
      </c>
      <c r="AE6" s="29" t="s">
        <v>4</v>
      </c>
      <c r="AF6" s="80">
        <v>45</v>
      </c>
      <c r="AG6" s="29">
        <v>21</v>
      </c>
      <c r="AH6" s="29" t="s">
        <v>4</v>
      </c>
      <c r="AI6" s="30">
        <v>30</v>
      </c>
      <c r="AJ6" s="29">
        <v>19</v>
      </c>
      <c r="AK6" s="29" t="s">
        <v>4</v>
      </c>
      <c r="AL6" s="29">
        <v>45</v>
      </c>
      <c r="AM6" s="28">
        <v>21</v>
      </c>
      <c r="AN6" s="29" t="s">
        <v>4</v>
      </c>
      <c r="AO6" s="30">
        <v>15</v>
      </c>
      <c r="AP6" s="29">
        <v>19</v>
      </c>
      <c r="AQ6" s="29" t="s">
        <v>4</v>
      </c>
      <c r="AR6" s="29">
        <v>45</v>
      </c>
      <c r="AS6" s="28">
        <v>19</v>
      </c>
      <c r="AT6" s="29" t="s">
        <v>4</v>
      </c>
      <c r="AU6" s="30">
        <v>30</v>
      </c>
      <c r="AV6" s="29">
        <v>21</v>
      </c>
      <c r="AW6" s="29" t="s">
        <v>4</v>
      </c>
      <c r="AX6" s="29">
        <v>15</v>
      </c>
      <c r="AY6" s="43">
        <f t="shared" si="0"/>
        <v>319</v>
      </c>
      <c r="AZ6" s="33" t="s">
        <v>4</v>
      </c>
      <c r="BA6" s="32">
        <f t="shared" si="1"/>
        <v>495</v>
      </c>
      <c r="BB6" s="124">
        <f t="shared" si="2"/>
        <v>327.25</v>
      </c>
      <c r="BC6" s="125">
        <f t="shared" si="3"/>
        <v>20.453125</v>
      </c>
      <c r="BD6" s="143">
        <f t="shared" si="4"/>
        <v>20</v>
      </c>
      <c r="BE6" s="144" t="s">
        <v>59</v>
      </c>
      <c r="BF6" s="145">
        <f t="shared" si="5"/>
        <v>27.1875</v>
      </c>
      <c r="BG6" s="15"/>
      <c r="BH6" s="13">
        <f t="shared" si="6"/>
        <v>1</v>
      </c>
      <c r="BI6" s="13">
        <f t="shared" si="7"/>
        <v>1</v>
      </c>
      <c r="BJ6" s="13">
        <f t="shared" si="8"/>
        <v>1</v>
      </c>
      <c r="BK6" s="13">
        <f t="shared" si="9"/>
        <v>1</v>
      </c>
      <c r="BL6" s="13">
        <f t="shared" si="10"/>
        <v>1</v>
      </c>
      <c r="BM6" s="13">
        <f t="shared" si="11"/>
        <v>1</v>
      </c>
      <c r="BN6" s="13">
        <f t="shared" si="12"/>
        <v>1</v>
      </c>
      <c r="BO6" s="13">
        <f t="shared" si="13"/>
        <v>1</v>
      </c>
      <c r="BP6" s="95">
        <f t="shared" si="14"/>
        <v>1</v>
      </c>
      <c r="BQ6" s="13">
        <f t="shared" si="15"/>
        <v>1</v>
      </c>
      <c r="BR6" s="13">
        <f t="shared" si="16"/>
        <v>1</v>
      </c>
      <c r="BS6" s="13">
        <f t="shared" si="17"/>
        <v>1</v>
      </c>
      <c r="BT6" s="13">
        <f t="shared" si="18"/>
        <v>1</v>
      </c>
      <c r="BU6" s="13">
        <f t="shared" si="19"/>
        <v>1</v>
      </c>
      <c r="BV6" s="13">
        <f t="shared" si="20"/>
        <v>1</v>
      </c>
      <c r="BW6" s="13">
        <f t="shared" si="21"/>
        <v>1</v>
      </c>
      <c r="BX6" s="62">
        <f t="shared" si="22"/>
        <v>16</v>
      </c>
    </row>
    <row r="7" spans="1:76" ht="44.25" customHeight="1" thickBot="1">
      <c r="A7" s="14"/>
      <c r="B7" s="97" t="s">
        <v>6</v>
      </c>
      <c r="C7" s="122">
        <v>21</v>
      </c>
      <c r="D7" s="123" t="s">
        <v>4</v>
      </c>
      <c r="E7" s="80">
        <v>15</v>
      </c>
      <c r="F7" s="29">
        <v>20</v>
      </c>
      <c r="G7" s="29" t="s">
        <v>4</v>
      </c>
      <c r="H7" s="80">
        <v>45</v>
      </c>
      <c r="I7" s="29">
        <v>19</v>
      </c>
      <c r="J7" s="29" t="s">
        <v>4</v>
      </c>
      <c r="K7" s="80">
        <v>45</v>
      </c>
      <c r="L7" s="29">
        <v>21</v>
      </c>
      <c r="M7" s="29" t="s">
        <v>4</v>
      </c>
      <c r="N7" s="80">
        <v>30</v>
      </c>
      <c r="O7" s="29">
        <v>19</v>
      </c>
      <c r="P7" s="29" t="s">
        <v>4</v>
      </c>
      <c r="Q7" s="30">
        <v>45</v>
      </c>
      <c r="R7" s="29">
        <v>19</v>
      </c>
      <c r="S7" s="29" t="s">
        <v>4</v>
      </c>
      <c r="T7" s="30">
        <v>45</v>
      </c>
      <c r="U7" s="29">
        <v>19</v>
      </c>
      <c r="V7" s="29" t="s">
        <v>4</v>
      </c>
      <c r="W7" s="30">
        <v>45</v>
      </c>
      <c r="X7" s="29">
        <v>19</v>
      </c>
      <c r="Y7" s="123" t="s">
        <v>4</v>
      </c>
      <c r="Z7" s="80">
        <v>45</v>
      </c>
      <c r="AA7" s="29">
        <v>21</v>
      </c>
      <c r="AB7" s="29" t="s">
        <v>4</v>
      </c>
      <c r="AC7" s="80">
        <v>30</v>
      </c>
      <c r="AD7" s="29">
        <v>19</v>
      </c>
      <c r="AE7" s="29" t="s">
        <v>4</v>
      </c>
      <c r="AF7" s="80">
        <v>45</v>
      </c>
      <c r="AG7" s="29">
        <v>19</v>
      </c>
      <c r="AH7" s="29" t="s">
        <v>4</v>
      </c>
      <c r="AI7" s="30">
        <v>45</v>
      </c>
      <c r="AJ7" s="29">
        <v>19</v>
      </c>
      <c r="AK7" s="29" t="s">
        <v>4</v>
      </c>
      <c r="AL7" s="29">
        <v>45</v>
      </c>
      <c r="AM7" s="28">
        <v>19</v>
      </c>
      <c r="AN7" s="29" t="s">
        <v>4</v>
      </c>
      <c r="AO7" s="30">
        <v>45</v>
      </c>
      <c r="AP7" s="29">
        <v>21</v>
      </c>
      <c r="AQ7" s="29" t="s">
        <v>4</v>
      </c>
      <c r="AR7" s="29">
        <v>15</v>
      </c>
      <c r="AS7" s="28">
        <v>19</v>
      </c>
      <c r="AT7" s="29" t="s">
        <v>4</v>
      </c>
      <c r="AU7" s="30">
        <v>30</v>
      </c>
      <c r="AV7" s="29">
        <v>19</v>
      </c>
      <c r="AW7" s="29" t="s">
        <v>4</v>
      </c>
      <c r="AX7" s="29">
        <v>45</v>
      </c>
      <c r="AY7" s="43">
        <f t="shared" si="0"/>
        <v>313</v>
      </c>
      <c r="AZ7" s="33" t="s">
        <v>4</v>
      </c>
      <c r="BA7" s="32">
        <f t="shared" si="1"/>
        <v>615</v>
      </c>
      <c r="BB7" s="124">
        <f t="shared" si="2"/>
        <v>323.25</v>
      </c>
      <c r="BC7" s="125">
        <f t="shared" si="3"/>
        <v>20.203125</v>
      </c>
      <c r="BD7" s="143">
        <f t="shared" si="4"/>
        <v>20</v>
      </c>
      <c r="BE7" s="144" t="s">
        <v>59</v>
      </c>
      <c r="BF7" s="145">
        <f t="shared" si="5"/>
        <v>12.1875</v>
      </c>
      <c r="BG7" s="15"/>
      <c r="BH7" s="13">
        <f t="shared" si="6"/>
        <v>1</v>
      </c>
      <c r="BI7" s="13">
        <f t="shared" si="7"/>
        <v>1</v>
      </c>
      <c r="BJ7" s="13">
        <f t="shared" si="8"/>
        <v>1</v>
      </c>
      <c r="BK7" s="13">
        <f t="shared" si="9"/>
        <v>1</v>
      </c>
      <c r="BL7" s="13">
        <f t="shared" si="10"/>
        <v>1</v>
      </c>
      <c r="BM7" s="13">
        <f t="shared" si="11"/>
        <v>1</v>
      </c>
      <c r="BN7" s="13">
        <f t="shared" si="12"/>
        <v>1</v>
      </c>
      <c r="BO7" s="13">
        <f t="shared" si="13"/>
        <v>1</v>
      </c>
      <c r="BP7" s="95">
        <f t="shared" si="14"/>
        <v>1</v>
      </c>
      <c r="BQ7" s="13">
        <f t="shared" si="15"/>
        <v>1</v>
      </c>
      <c r="BR7" s="13">
        <f t="shared" si="16"/>
        <v>1</v>
      </c>
      <c r="BS7" s="13">
        <f t="shared" si="17"/>
        <v>1</v>
      </c>
      <c r="BT7" s="13">
        <f t="shared" si="18"/>
        <v>1</v>
      </c>
      <c r="BU7" s="13">
        <f t="shared" si="19"/>
        <v>1</v>
      </c>
      <c r="BV7" s="13">
        <f t="shared" si="20"/>
        <v>1</v>
      </c>
      <c r="BW7" s="13">
        <f t="shared" si="21"/>
        <v>1</v>
      </c>
      <c r="BX7" s="62">
        <f t="shared" si="22"/>
        <v>16</v>
      </c>
    </row>
    <row r="8" spans="1:76" ht="44.25" customHeight="1" thickBot="1">
      <c r="A8" s="14"/>
      <c r="B8" s="98" t="s">
        <v>21</v>
      </c>
      <c r="C8" s="122">
        <v>21</v>
      </c>
      <c r="D8" s="123" t="s">
        <v>4</v>
      </c>
      <c r="E8" s="80">
        <v>15</v>
      </c>
      <c r="F8" s="29">
        <v>20</v>
      </c>
      <c r="G8" s="29" t="s">
        <v>4</v>
      </c>
      <c r="H8" s="80">
        <v>0</v>
      </c>
      <c r="I8" s="29">
        <v>21</v>
      </c>
      <c r="J8" s="29" t="s">
        <v>4</v>
      </c>
      <c r="K8" s="80">
        <v>0</v>
      </c>
      <c r="L8" s="29">
        <v>21</v>
      </c>
      <c r="M8" s="29" t="s">
        <v>4</v>
      </c>
      <c r="N8" s="80">
        <v>30</v>
      </c>
      <c r="O8" s="29">
        <v>19</v>
      </c>
      <c r="P8" s="29" t="s">
        <v>4</v>
      </c>
      <c r="Q8" s="30">
        <v>45</v>
      </c>
      <c r="R8" s="29">
        <v>19</v>
      </c>
      <c r="S8" s="29" t="s">
        <v>4</v>
      </c>
      <c r="T8" s="30">
        <v>45</v>
      </c>
      <c r="U8" s="29">
        <v>19</v>
      </c>
      <c r="V8" s="29" t="s">
        <v>4</v>
      </c>
      <c r="W8" s="30">
        <v>45</v>
      </c>
      <c r="X8" s="29">
        <v>19</v>
      </c>
      <c r="Y8" s="123" t="s">
        <v>4</v>
      </c>
      <c r="Z8" s="80">
        <v>45</v>
      </c>
      <c r="AA8" s="29">
        <v>19</v>
      </c>
      <c r="AB8" s="29" t="s">
        <v>4</v>
      </c>
      <c r="AC8" s="80">
        <v>45</v>
      </c>
      <c r="AD8" s="29">
        <v>19</v>
      </c>
      <c r="AE8" s="29" t="s">
        <v>4</v>
      </c>
      <c r="AF8" s="80">
        <v>45</v>
      </c>
      <c r="AG8" s="29">
        <v>19</v>
      </c>
      <c r="AH8" s="29" t="s">
        <v>4</v>
      </c>
      <c r="AI8" s="30">
        <v>45</v>
      </c>
      <c r="AJ8" s="29">
        <v>21</v>
      </c>
      <c r="AK8" s="29" t="s">
        <v>4</v>
      </c>
      <c r="AL8" s="29">
        <v>15</v>
      </c>
      <c r="AM8" s="28">
        <v>21</v>
      </c>
      <c r="AN8" s="29" t="s">
        <v>4</v>
      </c>
      <c r="AO8" s="30">
        <v>15</v>
      </c>
      <c r="AP8" s="29">
        <v>19</v>
      </c>
      <c r="AQ8" s="29" t="s">
        <v>4</v>
      </c>
      <c r="AR8" s="29">
        <v>45</v>
      </c>
      <c r="AS8" s="28">
        <v>19</v>
      </c>
      <c r="AT8" s="29" t="s">
        <v>4</v>
      </c>
      <c r="AU8" s="30">
        <v>30</v>
      </c>
      <c r="AV8" s="29">
        <v>19</v>
      </c>
      <c r="AW8" s="29" t="s">
        <v>4</v>
      </c>
      <c r="AX8" s="29">
        <v>30</v>
      </c>
      <c r="AY8" s="43">
        <f t="shared" si="0"/>
        <v>315</v>
      </c>
      <c r="AZ8" s="33" t="s">
        <v>4</v>
      </c>
      <c r="BA8" s="32">
        <f t="shared" si="1"/>
        <v>495</v>
      </c>
      <c r="BB8" s="124">
        <f t="shared" si="2"/>
        <v>323.25</v>
      </c>
      <c r="BC8" s="125">
        <f t="shared" si="3"/>
        <v>20.203125</v>
      </c>
      <c r="BD8" s="143">
        <f t="shared" si="4"/>
        <v>20</v>
      </c>
      <c r="BE8" s="144" t="s">
        <v>59</v>
      </c>
      <c r="BF8" s="145">
        <f t="shared" si="5"/>
        <v>12.1875</v>
      </c>
      <c r="BG8" s="15"/>
      <c r="BH8" s="13">
        <f t="shared" si="6"/>
        <v>1</v>
      </c>
      <c r="BI8" s="13">
        <f t="shared" si="7"/>
        <v>1</v>
      </c>
      <c r="BJ8" s="13">
        <f t="shared" si="8"/>
        <v>1</v>
      </c>
      <c r="BK8" s="13">
        <f t="shared" si="9"/>
        <v>1</v>
      </c>
      <c r="BL8" s="13">
        <f t="shared" si="10"/>
        <v>1</v>
      </c>
      <c r="BM8" s="13">
        <f t="shared" si="11"/>
        <v>1</v>
      </c>
      <c r="BN8" s="13">
        <f t="shared" si="12"/>
        <v>1</v>
      </c>
      <c r="BO8" s="13">
        <f t="shared" si="13"/>
        <v>1</v>
      </c>
      <c r="BP8" s="95">
        <f t="shared" si="14"/>
        <v>1</v>
      </c>
      <c r="BQ8" s="13">
        <f t="shared" si="15"/>
        <v>1</v>
      </c>
      <c r="BR8" s="13">
        <f t="shared" si="16"/>
        <v>1</v>
      </c>
      <c r="BS8" s="13">
        <f t="shared" si="17"/>
        <v>1</v>
      </c>
      <c r="BT8" s="13">
        <f t="shared" si="18"/>
        <v>1</v>
      </c>
      <c r="BU8" s="13">
        <f t="shared" si="19"/>
        <v>1</v>
      </c>
      <c r="BV8" s="13">
        <f t="shared" si="20"/>
        <v>1</v>
      </c>
      <c r="BW8" s="13">
        <f t="shared" si="21"/>
        <v>1</v>
      </c>
      <c r="BX8" s="62">
        <f t="shared" si="22"/>
        <v>16</v>
      </c>
    </row>
    <row r="9" spans="1:76" ht="44.25" customHeight="1" thickBot="1">
      <c r="A9" s="14"/>
      <c r="B9" s="99" t="s">
        <v>18</v>
      </c>
      <c r="C9" s="122">
        <v>20</v>
      </c>
      <c r="D9" s="123" t="s">
        <v>4</v>
      </c>
      <c r="E9" s="80">
        <v>0</v>
      </c>
      <c r="F9" s="29">
        <v>19</v>
      </c>
      <c r="G9" s="29" t="s">
        <v>4</v>
      </c>
      <c r="H9" s="80">
        <v>45</v>
      </c>
      <c r="I9" s="29">
        <v>21</v>
      </c>
      <c r="J9" s="29" t="s">
        <v>4</v>
      </c>
      <c r="K9" s="80">
        <v>30</v>
      </c>
      <c r="L9" s="29">
        <v>19</v>
      </c>
      <c r="M9" s="29" t="s">
        <v>4</v>
      </c>
      <c r="N9" s="30">
        <v>45</v>
      </c>
      <c r="O9" s="29">
        <v>21</v>
      </c>
      <c r="P9" s="29" t="s">
        <v>4</v>
      </c>
      <c r="Q9" s="30">
        <v>30</v>
      </c>
      <c r="R9" s="29">
        <v>19</v>
      </c>
      <c r="S9" s="29" t="s">
        <v>4</v>
      </c>
      <c r="T9" s="30">
        <v>45</v>
      </c>
      <c r="U9" s="29">
        <v>19</v>
      </c>
      <c r="V9" s="29" t="s">
        <v>4</v>
      </c>
      <c r="W9" s="30">
        <v>45</v>
      </c>
      <c r="X9" s="29">
        <v>19</v>
      </c>
      <c r="Y9" s="29" t="s">
        <v>4</v>
      </c>
      <c r="Z9" s="30">
        <v>45</v>
      </c>
      <c r="AA9" s="29">
        <v>19</v>
      </c>
      <c r="AB9" s="29" t="s">
        <v>4</v>
      </c>
      <c r="AC9" s="80">
        <v>45</v>
      </c>
      <c r="AD9" s="29">
        <v>19</v>
      </c>
      <c r="AE9" s="29" t="s">
        <v>4</v>
      </c>
      <c r="AF9" s="80">
        <v>45</v>
      </c>
      <c r="AG9" s="29">
        <v>21</v>
      </c>
      <c r="AH9" s="29" t="s">
        <v>4</v>
      </c>
      <c r="AI9" s="30">
        <v>30</v>
      </c>
      <c r="AJ9" s="29">
        <v>21</v>
      </c>
      <c r="AK9" s="29" t="s">
        <v>4</v>
      </c>
      <c r="AL9" s="29">
        <v>15</v>
      </c>
      <c r="AM9" s="28">
        <v>20</v>
      </c>
      <c r="AN9" s="29" t="s">
        <v>4</v>
      </c>
      <c r="AO9" s="30">
        <v>45</v>
      </c>
      <c r="AP9" s="29">
        <v>19</v>
      </c>
      <c r="AQ9" s="29" t="s">
        <v>4</v>
      </c>
      <c r="AR9" s="29">
        <v>45</v>
      </c>
      <c r="AS9" s="28">
        <v>21</v>
      </c>
      <c r="AT9" s="29" t="s">
        <v>4</v>
      </c>
      <c r="AU9" s="30">
        <v>30</v>
      </c>
      <c r="AV9" s="29">
        <v>19</v>
      </c>
      <c r="AW9" s="29" t="s">
        <v>4</v>
      </c>
      <c r="AX9" s="29">
        <v>45</v>
      </c>
      <c r="AY9" s="43">
        <f t="shared" si="0"/>
        <v>316</v>
      </c>
      <c r="AZ9" s="33" t="s">
        <v>4</v>
      </c>
      <c r="BA9" s="32">
        <f t="shared" si="1"/>
        <v>585</v>
      </c>
      <c r="BB9" s="124">
        <f t="shared" si="2"/>
        <v>325.75</v>
      </c>
      <c r="BC9" s="125">
        <f t="shared" si="3"/>
        <v>20.359375</v>
      </c>
      <c r="BD9" s="143">
        <f t="shared" si="4"/>
        <v>20</v>
      </c>
      <c r="BE9" s="144" t="s">
        <v>59</v>
      </c>
      <c r="BF9" s="145">
        <f t="shared" si="5"/>
        <v>21.5625</v>
      </c>
      <c r="BG9" s="15"/>
      <c r="BH9" s="13">
        <f t="shared" si="6"/>
        <v>1</v>
      </c>
      <c r="BI9" s="13">
        <f t="shared" si="7"/>
        <v>1</v>
      </c>
      <c r="BJ9" s="13">
        <f t="shared" si="8"/>
        <v>1</v>
      </c>
      <c r="BK9" s="13">
        <f t="shared" si="9"/>
        <v>1</v>
      </c>
      <c r="BL9" s="13">
        <f t="shared" si="10"/>
        <v>1</v>
      </c>
      <c r="BM9" s="13">
        <f t="shared" si="11"/>
        <v>1</v>
      </c>
      <c r="BN9" s="13">
        <f t="shared" si="12"/>
        <v>1</v>
      </c>
      <c r="BO9" s="13">
        <f t="shared" si="13"/>
        <v>1</v>
      </c>
      <c r="BP9" s="95">
        <f t="shared" si="14"/>
        <v>1</v>
      </c>
      <c r="BQ9" s="13">
        <f t="shared" si="15"/>
        <v>1</v>
      </c>
      <c r="BR9" s="13">
        <f t="shared" si="16"/>
        <v>1</v>
      </c>
      <c r="BS9" s="13">
        <f t="shared" si="17"/>
        <v>1</v>
      </c>
      <c r="BT9" s="13">
        <f t="shared" si="18"/>
        <v>1</v>
      </c>
      <c r="BU9" s="13">
        <f t="shared" si="19"/>
        <v>1</v>
      </c>
      <c r="BV9" s="13">
        <f t="shared" si="20"/>
        <v>1</v>
      </c>
      <c r="BW9" s="13">
        <f t="shared" si="21"/>
        <v>1</v>
      </c>
      <c r="BX9" s="62">
        <f t="shared" si="22"/>
        <v>16</v>
      </c>
    </row>
    <row r="10" spans="1:76" ht="44.25" customHeight="1" thickBot="1">
      <c r="A10" s="14"/>
      <c r="B10" s="100" t="s">
        <v>28</v>
      </c>
      <c r="C10" s="122">
        <v>20</v>
      </c>
      <c r="D10" s="123" t="s">
        <v>4</v>
      </c>
      <c r="E10" s="80">
        <v>0</v>
      </c>
      <c r="F10" s="29">
        <v>21</v>
      </c>
      <c r="G10" s="29" t="s">
        <v>4</v>
      </c>
      <c r="H10" s="80">
        <v>15</v>
      </c>
      <c r="I10" s="29">
        <v>21</v>
      </c>
      <c r="J10" s="29" t="s">
        <v>4</v>
      </c>
      <c r="K10" s="80">
        <v>30</v>
      </c>
      <c r="L10" s="29">
        <v>19</v>
      </c>
      <c r="M10" s="29" t="s">
        <v>4</v>
      </c>
      <c r="N10" s="30">
        <v>45</v>
      </c>
      <c r="O10" s="29">
        <v>21</v>
      </c>
      <c r="P10" s="29" t="s">
        <v>4</v>
      </c>
      <c r="Q10" s="30">
        <v>30</v>
      </c>
      <c r="R10" s="29">
        <v>19</v>
      </c>
      <c r="S10" s="29" t="s">
        <v>4</v>
      </c>
      <c r="T10" s="30">
        <v>45</v>
      </c>
      <c r="U10" s="29">
        <v>21</v>
      </c>
      <c r="V10" s="29" t="s">
        <v>4</v>
      </c>
      <c r="W10" s="30">
        <v>30</v>
      </c>
      <c r="X10" s="29">
        <v>19</v>
      </c>
      <c r="Y10" s="29" t="s">
        <v>4</v>
      </c>
      <c r="Z10" s="30">
        <v>45</v>
      </c>
      <c r="AA10" s="29">
        <v>21</v>
      </c>
      <c r="AB10" s="29" t="s">
        <v>4</v>
      </c>
      <c r="AC10" s="30">
        <v>30</v>
      </c>
      <c r="AD10" s="29">
        <v>19</v>
      </c>
      <c r="AE10" s="29" t="s">
        <v>4</v>
      </c>
      <c r="AF10" s="80">
        <v>45</v>
      </c>
      <c r="AG10" s="29">
        <v>19</v>
      </c>
      <c r="AH10" s="29" t="s">
        <v>4</v>
      </c>
      <c r="AI10" s="30">
        <v>45</v>
      </c>
      <c r="AJ10" s="29">
        <v>19</v>
      </c>
      <c r="AK10" s="29" t="s">
        <v>4</v>
      </c>
      <c r="AL10" s="29">
        <v>45</v>
      </c>
      <c r="AM10" s="28">
        <v>21</v>
      </c>
      <c r="AN10" s="29" t="s">
        <v>4</v>
      </c>
      <c r="AO10" s="30">
        <v>15</v>
      </c>
      <c r="AP10" s="29">
        <v>21</v>
      </c>
      <c r="AQ10" s="29" t="s">
        <v>4</v>
      </c>
      <c r="AR10" s="29">
        <v>30</v>
      </c>
      <c r="AS10" s="28">
        <v>19</v>
      </c>
      <c r="AT10" s="29" t="s">
        <v>4</v>
      </c>
      <c r="AU10" s="30">
        <v>30</v>
      </c>
      <c r="AV10" s="29">
        <v>18</v>
      </c>
      <c r="AW10" s="29" t="s">
        <v>4</v>
      </c>
      <c r="AX10" s="29">
        <v>15</v>
      </c>
      <c r="AY10" s="43">
        <f t="shared" si="0"/>
        <v>318</v>
      </c>
      <c r="AZ10" s="33" t="s">
        <v>4</v>
      </c>
      <c r="BA10" s="32">
        <f t="shared" si="1"/>
        <v>495</v>
      </c>
      <c r="BB10" s="124">
        <f t="shared" si="2"/>
        <v>326.25</v>
      </c>
      <c r="BC10" s="125">
        <f t="shared" si="3"/>
        <v>20.390625</v>
      </c>
      <c r="BD10" s="143">
        <f t="shared" si="4"/>
        <v>20</v>
      </c>
      <c r="BE10" s="144" t="s">
        <v>59</v>
      </c>
      <c r="BF10" s="145">
        <f t="shared" si="5"/>
        <v>23.4375</v>
      </c>
      <c r="BG10" s="15"/>
      <c r="BH10" s="13">
        <f t="shared" si="6"/>
        <v>1</v>
      </c>
      <c r="BI10" s="13">
        <f t="shared" si="7"/>
        <v>1</v>
      </c>
      <c r="BJ10" s="13">
        <f t="shared" si="8"/>
        <v>1</v>
      </c>
      <c r="BK10" s="13">
        <f t="shared" si="9"/>
        <v>1</v>
      </c>
      <c r="BL10" s="13">
        <f t="shared" si="10"/>
        <v>1</v>
      </c>
      <c r="BM10" s="13">
        <f t="shared" si="11"/>
        <v>1</v>
      </c>
      <c r="BN10" s="13">
        <f t="shared" si="12"/>
        <v>1</v>
      </c>
      <c r="BO10" s="13">
        <f t="shared" si="13"/>
        <v>1</v>
      </c>
      <c r="BP10" s="95">
        <f t="shared" si="14"/>
        <v>1</v>
      </c>
      <c r="BQ10" s="13">
        <f t="shared" si="15"/>
        <v>1</v>
      </c>
      <c r="BR10" s="13">
        <f t="shared" si="16"/>
        <v>1</v>
      </c>
      <c r="BS10" s="13">
        <f t="shared" si="17"/>
        <v>1</v>
      </c>
      <c r="BT10" s="13">
        <f t="shared" si="18"/>
        <v>1</v>
      </c>
      <c r="BU10" s="13">
        <f t="shared" si="19"/>
        <v>1</v>
      </c>
      <c r="BV10" s="13">
        <f t="shared" si="20"/>
        <v>1</v>
      </c>
      <c r="BW10" s="13">
        <f t="shared" si="21"/>
        <v>1</v>
      </c>
      <c r="BX10" s="62">
        <f t="shared" si="22"/>
        <v>16</v>
      </c>
    </row>
    <row r="11" spans="1:76" ht="44.25" customHeight="1" thickBot="1">
      <c r="A11" s="14"/>
      <c r="B11" s="98" t="s">
        <v>48</v>
      </c>
      <c r="C11" s="122">
        <v>20</v>
      </c>
      <c r="D11" s="123" t="s">
        <v>4</v>
      </c>
      <c r="E11" s="80">
        <v>0</v>
      </c>
      <c r="F11" s="29">
        <v>19</v>
      </c>
      <c r="G11" s="29" t="s">
        <v>4</v>
      </c>
      <c r="H11" s="80">
        <v>45</v>
      </c>
      <c r="I11" s="29">
        <v>19</v>
      </c>
      <c r="J11" s="29" t="s">
        <v>4</v>
      </c>
      <c r="K11" s="80">
        <v>45</v>
      </c>
      <c r="L11" s="29">
        <v>21</v>
      </c>
      <c r="M11" s="29" t="s">
        <v>4</v>
      </c>
      <c r="N11" s="80">
        <v>0</v>
      </c>
      <c r="O11" s="29">
        <v>21</v>
      </c>
      <c r="P11" s="29" t="s">
        <v>4</v>
      </c>
      <c r="Q11" s="80">
        <v>30</v>
      </c>
      <c r="R11" s="29">
        <v>21</v>
      </c>
      <c r="S11" s="29" t="s">
        <v>4</v>
      </c>
      <c r="T11" s="30">
        <v>30</v>
      </c>
      <c r="U11" s="29">
        <v>19</v>
      </c>
      <c r="V11" s="29" t="s">
        <v>4</v>
      </c>
      <c r="W11" s="30">
        <v>45</v>
      </c>
      <c r="X11" s="29">
        <v>21</v>
      </c>
      <c r="Y11" s="29" t="s">
        <v>4</v>
      </c>
      <c r="Z11" s="80">
        <v>45</v>
      </c>
      <c r="AA11" s="29">
        <v>19</v>
      </c>
      <c r="AB11" s="29" t="s">
        <v>4</v>
      </c>
      <c r="AC11" s="80">
        <v>45</v>
      </c>
      <c r="AD11" s="29">
        <v>19</v>
      </c>
      <c r="AE11" s="29" t="s">
        <v>4</v>
      </c>
      <c r="AF11" s="80">
        <v>45</v>
      </c>
      <c r="AG11" s="29">
        <v>19</v>
      </c>
      <c r="AH11" s="29" t="s">
        <v>4</v>
      </c>
      <c r="AI11" s="29">
        <v>30</v>
      </c>
      <c r="AJ11" s="28">
        <v>21</v>
      </c>
      <c r="AK11" s="29" t="s">
        <v>4</v>
      </c>
      <c r="AL11" s="30">
        <v>15</v>
      </c>
      <c r="AM11" s="29">
        <v>19</v>
      </c>
      <c r="AN11" s="29" t="s">
        <v>4</v>
      </c>
      <c r="AO11" s="29">
        <v>30</v>
      </c>
      <c r="AP11" s="152">
        <v>19</v>
      </c>
      <c r="AQ11" s="29" t="s">
        <v>4</v>
      </c>
      <c r="AR11" s="80">
        <v>45</v>
      </c>
      <c r="AS11" s="29">
        <v>21</v>
      </c>
      <c r="AT11" s="29" t="s">
        <v>4</v>
      </c>
      <c r="AU11" s="80">
        <v>15</v>
      </c>
      <c r="AV11" s="29">
        <v>19</v>
      </c>
      <c r="AW11" s="29" t="s">
        <v>4</v>
      </c>
      <c r="AX11" s="29">
        <v>45</v>
      </c>
      <c r="AY11" s="43">
        <f>X11+AA11+AD11+AG11+AJ11+AM11+AP11+AS11+AV11+U11+R11+O11+L11+I11+F11+C11</f>
        <v>317</v>
      </c>
      <c r="AZ11" s="33" t="s">
        <v>4</v>
      </c>
      <c r="BA11" s="32">
        <f>Z11+AC11+AF11+AI11+AL11+AO11+AR11+AU11+AX11+W11+T11+Q11+N11+K11+H11+E11</f>
        <v>510</v>
      </c>
      <c r="BB11" s="124">
        <f t="shared" si="2"/>
        <v>325.5</v>
      </c>
      <c r="BC11" s="125">
        <f t="shared" si="3"/>
        <v>20.34375</v>
      </c>
      <c r="BD11" s="143">
        <f t="shared" si="4"/>
        <v>20</v>
      </c>
      <c r="BE11" s="144" t="s">
        <v>59</v>
      </c>
      <c r="BF11" s="145">
        <f t="shared" si="5"/>
        <v>20.625</v>
      </c>
      <c r="BG11" s="15"/>
      <c r="BH11" s="13">
        <f t="shared" si="6"/>
        <v>1</v>
      </c>
      <c r="BI11" s="13">
        <f t="shared" si="7"/>
        <v>1</v>
      </c>
      <c r="BJ11" s="13">
        <f t="shared" si="8"/>
        <v>1</v>
      </c>
      <c r="BK11" s="13">
        <f t="shared" si="9"/>
        <v>1</v>
      </c>
      <c r="BL11" s="13">
        <f t="shared" si="10"/>
        <v>1</v>
      </c>
      <c r="BM11" s="13">
        <f t="shared" si="11"/>
        <v>1</v>
      </c>
      <c r="BN11" s="13">
        <f>IF(U11=0,0,1)</f>
        <v>1</v>
      </c>
      <c r="BO11" s="13">
        <f>IF(X11=0,0,1)</f>
        <v>1</v>
      </c>
      <c r="BP11" s="95">
        <f>IF(AA11=0,0,1)</f>
        <v>1</v>
      </c>
      <c r="BQ11" s="13">
        <f>IF(AD11=0,0,1)</f>
        <v>1</v>
      </c>
      <c r="BR11" s="13">
        <f>IF(AG11=0,0,1)</f>
        <v>1</v>
      </c>
      <c r="BS11" s="13">
        <f>IF(AJ11=0,0,1)</f>
        <v>1</v>
      </c>
      <c r="BT11" s="13">
        <f>IF(AM11=0,0,1)</f>
        <v>1</v>
      </c>
      <c r="BU11" s="13">
        <f>IF(AP11=0,0,1)</f>
        <v>1</v>
      </c>
      <c r="BV11" s="13">
        <f>IF(AS11=0,0,1)</f>
        <v>1</v>
      </c>
      <c r="BW11" s="13">
        <f>IF(AV11=0,0,1)</f>
        <v>1</v>
      </c>
      <c r="BX11" s="62">
        <f t="shared" si="22"/>
        <v>16</v>
      </c>
    </row>
    <row r="12" spans="1:76" ht="44.25" customHeight="1" thickBot="1">
      <c r="A12" s="14"/>
      <c r="B12" s="98" t="s">
        <v>20</v>
      </c>
      <c r="C12" s="122">
        <v>21</v>
      </c>
      <c r="D12" s="123" t="s">
        <v>4</v>
      </c>
      <c r="E12" s="80">
        <v>15</v>
      </c>
      <c r="F12" s="29">
        <v>19</v>
      </c>
      <c r="G12" s="29" t="s">
        <v>4</v>
      </c>
      <c r="H12" s="80">
        <v>45</v>
      </c>
      <c r="I12" s="29">
        <v>21</v>
      </c>
      <c r="J12" s="29" t="s">
        <v>4</v>
      </c>
      <c r="K12" s="80">
        <v>30</v>
      </c>
      <c r="L12" s="29">
        <v>19</v>
      </c>
      <c r="M12" s="29" t="s">
        <v>4</v>
      </c>
      <c r="N12" s="30">
        <v>45</v>
      </c>
      <c r="O12" s="29">
        <v>21</v>
      </c>
      <c r="P12" s="29" t="s">
        <v>4</v>
      </c>
      <c r="Q12" s="80">
        <v>30</v>
      </c>
      <c r="R12" s="29">
        <v>19</v>
      </c>
      <c r="S12" s="29" t="s">
        <v>4</v>
      </c>
      <c r="T12" s="30">
        <v>45</v>
      </c>
      <c r="U12" s="29">
        <v>20</v>
      </c>
      <c r="V12" s="29" t="s">
        <v>4</v>
      </c>
      <c r="W12" s="30">
        <v>45</v>
      </c>
      <c r="X12" s="29">
        <v>21</v>
      </c>
      <c r="Y12" s="29" t="s">
        <v>4</v>
      </c>
      <c r="Z12" s="30">
        <v>30</v>
      </c>
      <c r="AA12" s="29">
        <v>19</v>
      </c>
      <c r="AB12" s="29" t="s">
        <v>4</v>
      </c>
      <c r="AC12" s="80">
        <v>45</v>
      </c>
      <c r="AD12" s="29">
        <v>21</v>
      </c>
      <c r="AE12" s="29" t="s">
        <v>4</v>
      </c>
      <c r="AF12" s="80">
        <v>30</v>
      </c>
      <c r="AG12" s="29">
        <v>18</v>
      </c>
      <c r="AH12" s="29" t="s">
        <v>4</v>
      </c>
      <c r="AI12" s="30">
        <v>15</v>
      </c>
      <c r="AJ12" s="29">
        <v>19</v>
      </c>
      <c r="AK12" s="29" t="s">
        <v>4</v>
      </c>
      <c r="AL12" s="29">
        <v>30</v>
      </c>
      <c r="AM12" s="28">
        <v>19</v>
      </c>
      <c r="AN12" s="29" t="s">
        <v>4</v>
      </c>
      <c r="AO12" s="30">
        <v>30</v>
      </c>
      <c r="AP12" s="29">
        <v>19</v>
      </c>
      <c r="AQ12" s="29" t="s">
        <v>4</v>
      </c>
      <c r="AR12" s="29">
        <v>45</v>
      </c>
      <c r="AS12" s="28">
        <v>21</v>
      </c>
      <c r="AT12" s="29" t="s">
        <v>4</v>
      </c>
      <c r="AU12" s="30">
        <v>0</v>
      </c>
      <c r="AV12" s="29">
        <v>21</v>
      </c>
      <c r="AW12" s="29" t="s">
        <v>4</v>
      </c>
      <c r="AX12" s="29">
        <v>0</v>
      </c>
      <c r="AY12" s="43">
        <f t="shared" si="0"/>
        <v>318</v>
      </c>
      <c r="AZ12" s="33" t="s">
        <v>4</v>
      </c>
      <c r="BA12" s="32">
        <f t="shared" si="1"/>
        <v>480</v>
      </c>
      <c r="BB12" s="124">
        <f t="shared" si="2"/>
        <v>326</v>
      </c>
      <c r="BC12" s="125">
        <f t="shared" si="3"/>
        <v>20.375</v>
      </c>
      <c r="BD12" s="143">
        <f t="shared" si="4"/>
        <v>20</v>
      </c>
      <c r="BE12" s="144" t="s">
        <v>59</v>
      </c>
      <c r="BF12" s="145">
        <f t="shared" si="5"/>
        <v>22.5</v>
      </c>
      <c r="BG12" s="15"/>
      <c r="BH12" s="13">
        <f t="shared" si="6"/>
        <v>1</v>
      </c>
      <c r="BI12" s="13">
        <f t="shared" si="7"/>
        <v>1</v>
      </c>
      <c r="BJ12" s="13">
        <f t="shared" si="8"/>
        <v>1</v>
      </c>
      <c r="BK12" s="13">
        <f t="shared" si="9"/>
        <v>1</v>
      </c>
      <c r="BL12" s="13">
        <f t="shared" si="10"/>
        <v>1</v>
      </c>
      <c r="BM12" s="13">
        <f t="shared" si="11"/>
        <v>1</v>
      </c>
      <c r="BN12" s="13">
        <f t="shared" si="12"/>
        <v>1</v>
      </c>
      <c r="BO12" s="13">
        <f t="shared" si="13"/>
        <v>1</v>
      </c>
      <c r="BP12" s="95">
        <f t="shared" si="14"/>
        <v>1</v>
      </c>
      <c r="BQ12" s="13">
        <f t="shared" si="15"/>
        <v>1</v>
      </c>
      <c r="BR12" s="13">
        <f t="shared" si="16"/>
        <v>1</v>
      </c>
      <c r="BS12" s="13">
        <f t="shared" si="17"/>
        <v>1</v>
      </c>
      <c r="BT12" s="13">
        <f t="shared" si="18"/>
        <v>1</v>
      </c>
      <c r="BU12" s="13">
        <f t="shared" si="19"/>
        <v>1</v>
      </c>
      <c r="BV12" s="13">
        <f t="shared" si="20"/>
        <v>1</v>
      </c>
      <c r="BW12" s="13">
        <f t="shared" si="21"/>
        <v>1</v>
      </c>
      <c r="BX12" s="62">
        <f t="shared" si="22"/>
        <v>16</v>
      </c>
    </row>
    <row r="13" spans="1:76" ht="44.25" customHeight="1" thickBot="1">
      <c r="A13" s="14"/>
      <c r="B13" s="97" t="s">
        <v>5</v>
      </c>
      <c r="C13" s="122">
        <v>20</v>
      </c>
      <c r="D13" s="123" t="s">
        <v>4</v>
      </c>
      <c r="E13" s="80">
        <v>0</v>
      </c>
      <c r="F13" s="29">
        <v>19</v>
      </c>
      <c r="G13" s="29" t="s">
        <v>4</v>
      </c>
      <c r="H13" s="80">
        <v>45</v>
      </c>
      <c r="I13" s="29">
        <v>21</v>
      </c>
      <c r="J13" s="29" t="s">
        <v>4</v>
      </c>
      <c r="K13" s="80">
        <v>30</v>
      </c>
      <c r="L13" s="29">
        <v>21</v>
      </c>
      <c r="M13" s="29" t="s">
        <v>4</v>
      </c>
      <c r="N13" s="30">
        <v>30</v>
      </c>
      <c r="O13" s="29">
        <v>19</v>
      </c>
      <c r="P13" s="29" t="s">
        <v>4</v>
      </c>
      <c r="Q13" s="30">
        <v>45</v>
      </c>
      <c r="R13" s="29">
        <v>21</v>
      </c>
      <c r="S13" s="29" t="s">
        <v>4</v>
      </c>
      <c r="T13" s="30">
        <v>30</v>
      </c>
      <c r="U13" s="29">
        <v>21</v>
      </c>
      <c r="V13" s="29" t="s">
        <v>4</v>
      </c>
      <c r="W13" s="30">
        <v>30</v>
      </c>
      <c r="X13" s="29">
        <v>19</v>
      </c>
      <c r="Y13" s="123" t="s">
        <v>4</v>
      </c>
      <c r="Z13" s="80">
        <v>45</v>
      </c>
      <c r="AA13" s="29">
        <v>19</v>
      </c>
      <c r="AB13" s="29" t="s">
        <v>4</v>
      </c>
      <c r="AC13" s="80">
        <v>45</v>
      </c>
      <c r="AD13" s="29">
        <v>19</v>
      </c>
      <c r="AE13" s="29" t="s">
        <v>4</v>
      </c>
      <c r="AF13" s="80">
        <v>45</v>
      </c>
      <c r="AG13" s="29">
        <v>21</v>
      </c>
      <c r="AH13" s="29" t="s">
        <v>4</v>
      </c>
      <c r="AI13" s="30">
        <v>30</v>
      </c>
      <c r="AJ13" s="29">
        <v>21</v>
      </c>
      <c r="AK13" s="29" t="s">
        <v>4</v>
      </c>
      <c r="AL13" s="29">
        <v>30</v>
      </c>
      <c r="AM13" s="28">
        <v>20</v>
      </c>
      <c r="AN13" s="29" t="s">
        <v>4</v>
      </c>
      <c r="AO13" s="30">
        <v>45</v>
      </c>
      <c r="AP13" s="29">
        <v>19</v>
      </c>
      <c r="AQ13" s="29" t="s">
        <v>4</v>
      </c>
      <c r="AR13" s="29">
        <v>45</v>
      </c>
      <c r="AS13" s="28">
        <v>19</v>
      </c>
      <c r="AT13" s="29" t="s">
        <v>4</v>
      </c>
      <c r="AU13" s="30">
        <v>30</v>
      </c>
      <c r="AV13" s="29">
        <v>19</v>
      </c>
      <c r="AW13" s="29" t="s">
        <v>4</v>
      </c>
      <c r="AX13" s="29">
        <v>30</v>
      </c>
      <c r="AY13" s="43">
        <f t="shared" si="0"/>
        <v>318</v>
      </c>
      <c r="AZ13" s="33" t="s">
        <v>4</v>
      </c>
      <c r="BA13" s="32">
        <f t="shared" si="1"/>
        <v>555</v>
      </c>
      <c r="BB13" s="124">
        <f t="shared" si="2"/>
        <v>327.25</v>
      </c>
      <c r="BC13" s="125">
        <f t="shared" si="3"/>
        <v>20.453125</v>
      </c>
      <c r="BD13" s="143">
        <f t="shared" si="4"/>
        <v>20</v>
      </c>
      <c r="BE13" s="144" t="s">
        <v>59</v>
      </c>
      <c r="BF13" s="145">
        <f t="shared" si="5"/>
        <v>27.1875</v>
      </c>
      <c r="BG13" s="15"/>
      <c r="BH13" s="13">
        <f t="shared" si="6"/>
        <v>1</v>
      </c>
      <c r="BI13" s="13">
        <f t="shared" si="7"/>
        <v>1</v>
      </c>
      <c r="BJ13" s="13">
        <f t="shared" si="8"/>
        <v>1</v>
      </c>
      <c r="BK13" s="13">
        <f t="shared" si="9"/>
        <v>1</v>
      </c>
      <c r="BL13" s="13">
        <f t="shared" si="10"/>
        <v>1</v>
      </c>
      <c r="BM13" s="13">
        <f t="shared" si="11"/>
        <v>1</v>
      </c>
      <c r="BN13" s="13">
        <f t="shared" si="12"/>
        <v>1</v>
      </c>
      <c r="BO13" s="13">
        <f t="shared" si="13"/>
        <v>1</v>
      </c>
      <c r="BP13" s="95">
        <f t="shared" si="14"/>
        <v>1</v>
      </c>
      <c r="BQ13" s="13">
        <f t="shared" si="15"/>
        <v>1</v>
      </c>
      <c r="BR13" s="13">
        <f t="shared" si="16"/>
        <v>1</v>
      </c>
      <c r="BS13" s="13">
        <f t="shared" si="17"/>
        <v>1</v>
      </c>
      <c r="BT13" s="13">
        <f t="shared" si="18"/>
        <v>1</v>
      </c>
      <c r="BU13" s="13">
        <f t="shared" si="19"/>
        <v>1</v>
      </c>
      <c r="BV13" s="13">
        <f t="shared" si="20"/>
        <v>1</v>
      </c>
      <c r="BW13" s="13">
        <f t="shared" si="21"/>
        <v>1</v>
      </c>
      <c r="BX13" s="62">
        <f t="shared" si="22"/>
        <v>16</v>
      </c>
    </row>
    <row r="14" spans="1:76" ht="44.25" customHeight="1" thickBot="1">
      <c r="A14" s="14"/>
      <c r="B14" s="96" t="s">
        <v>27</v>
      </c>
      <c r="C14" s="122">
        <v>20</v>
      </c>
      <c r="D14" s="123" t="s">
        <v>4</v>
      </c>
      <c r="E14" s="80">
        <v>0</v>
      </c>
      <c r="F14" s="29">
        <v>20</v>
      </c>
      <c r="G14" s="29" t="s">
        <v>4</v>
      </c>
      <c r="H14" s="80">
        <v>0</v>
      </c>
      <c r="I14" s="29">
        <v>21</v>
      </c>
      <c r="J14" s="29" t="s">
        <v>4</v>
      </c>
      <c r="K14" s="80">
        <v>0</v>
      </c>
      <c r="L14" s="29">
        <v>19</v>
      </c>
      <c r="M14" s="29" t="s">
        <v>4</v>
      </c>
      <c r="N14" s="80">
        <v>45</v>
      </c>
      <c r="O14" s="29">
        <v>19</v>
      </c>
      <c r="P14" s="29" t="s">
        <v>4</v>
      </c>
      <c r="Q14" s="30">
        <v>45</v>
      </c>
      <c r="R14" s="29">
        <v>20</v>
      </c>
      <c r="S14" s="29" t="s">
        <v>4</v>
      </c>
      <c r="T14" s="30">
        <v>45</v>
      </c>
      <c r="U14" s="29">
        <v>21</v>
      </c>
      <c r="V14" s="29" t="s">
        <v>4</v>
      </c>
      <c r="W14" s="30">
        <v>30</v>
      </c>
      <c r="X14" s="29">
        <v>19</v>
      </c>
      <c r="Y14" s="29" t="s">
        <v>4</v>
      </c>
      <c r="Z14" s="30">
        <v>45</v>
      </c>
      <c r="AA14" s="29">
        <v>21</v>
      </c>
      <c r="AB14" s="29" t="s">
        <v>4</v>
      </c>
      <c r="AC14" s="80">
        <v>30</v>
      </c>
      <c r="AD14" s="29">
        <v>19</v>
      </c>
      <c r="AE14" s="29" t="s">
        <v>4</v>
      </c>
      <c r="AF14" s="80">
        <v>45</v>
      </c>
      <c r="AG14" s="29">
        <v>18</v>
      </c>
      <c r="AH14" s="29" t="s">
        <v>4</v>
      </c>
      <c r="AI14" s="30">
        <v>15</v>
      </c>
      <c r="AJ14" s="29">
        <v>19</v>
      </c>
      <c r="AK14" s="29" t="s">
        <v>4</v>
      </c>
      <c r="AL14" s="29">
        <v>45</v>
      </c>
      <c r="AM14" s="28">
        <v>21</v>
      </c>
      <c r="AN14" s="29" t="s">
        <v>4</v>
      </c>
      <c r="AO14" s="30">
        <v>30</v>
      </c>
      <c r="AP14" s="29">
        <v>19</v>
      </c>
      <c r="AQ14" s="29" t="s">
        <v>4</v>
      </c>
      <c r="AR14" s="29">
        <v>45</v>
      </c>
      <c r="AS14" s="28">
        <v>21</v>
      </c>
      <c r="AT14" s="29" t="s">
        <v>4</v>
      </c>
      <c r="AU14" s="30">
        <v>30</v>
      </c>
      <c r="AV14" s="29">
        <v>21</v>
      </c>
      <c r="AW14" s="29" t="s">
        <v>4</v>
      </c>
      <c r="AX14" s="29">
        <v>0</v>
      </c>
      <c r="AY14" s="43">
        <f t="shared" si="0"/>
        <v>318</v>
      </c>
      <c r="AZ14" s="33" t="s">
        <v>4</v>
      </c>
      <c r="BA14" s="32">
        <f t="shared" si="1"/>
        <v>450</v>
      </c>
      <c r="BB14" s="124">
        <f t="shared" si="2"/>
        <v>325.5</v>
      </c>
      <c r="BC14" s="125">
        <f t="shared" si="3"/>
        <v>20.34375</v>
      </c>
      <c r="BD14" s="143">
        <f t="shared" si="4"/>
        <v>20</v>
      </c>
      <c r="BE14" s="144" t="s">
        <v>59</v>
      </c>
      <c r="BF14" s="145">
        <f t="shared" si="5"/>
        <v>20.625</v>
      </c>
      <c r="BG14" s="15"/>
      <c r="BH14" s="13">
        <f t="shared" si="6"/>
        <v>1</v>
      </c>
      <c r="BI14" s="13">
        <f t="shared" si="7"/>
        <v>1</v>
      </c>
      <c r="BJ14" s="13">
        <f t="shared" si="8"/>
        <v>1</v>
      </c>
      <c r="BK14" s="13">
        <f t="shared" si="9"/>
        <v>1</v>
      </c>
      <c r="BL14" s="13">
        <f t="shared" si="10"/>
        <v>1</v>
      </c>
      <c r="BM14" s="13">
        <f t="shared" si="11"/>
        <v>1</v>
      </c>
      <c r="BN14" s="13">
        <f t="shared" si="12"/>
        <v>1</v>
      </c>
      <c r="BO14" s="13">
        <f t="shared" si="13"/>
        <v>1</v>
      </c>
      <c r="BP14" s="95">
        <f t="shared" si="14"/>
        <v>1</v>
      </c>
      <c r="BQ14" s="13">
        <f t="shared" si="15"/>
        <v>1</v>
      </c>
      <c r="BR14" s="13">
        <f t="shared" si="16"/>
        <v>1</v>
      </c>
      <c r="BS14" s="13">
        <f t="shared" si="17"/>
        <v>1</v>
      </c>
      <c r="BT14" s="13">
        <f t="shared" si="18"/>
        <v>1</v>
      </c>
      <c r="BU14" s="13">
        <f t="shared" si="19"/>
        <v>1</v>
      </c>
      <c r="BV14" s="13">
        <f t="shared" si="20"/>
        <v>1</v>
      </c>
      <c r="BW14" s="13">
        <f t="shared" si="21"/>
        <v>1</v>
      </c>
      <c r="BX14" s="62">
        <f t="shared" si="22"/>
        <v>16</v>
      </c>
    </row>
    <row r="15" spans="1:76" ht="44.25" customHeight="1" thickBot="1">
      <c r="A15" s="14"/>
      <c r="B15" s="99" t="s">
        <v>26</v>
      </c>
      <c r="C15" s="29">
        <v>19</v>
      </c>
      <c r="D15" s="29" t="s">
        <v>4</v>
      </c>
      <c r="E15" s="80">
        <v>45</v>
      </c>
      <c r="F15" s="29">
        <v>21</v>
      </c>
      <c r="G15" s="29" t="s">
        <v>4</v>
      </c>
      <c r="H15" s="80">
        <v>30</v>
      </c>
      <c r="I15" s="29">
        <v>21</v>
      </c>
      <c r="J15" s="29" t="s">
        <v>4</v>
      </c>
      <c r="K15" s="80">
        <v>30</v>
      </c>
      <c r="L15" s="29">
        <v>19</v>
      </c>
      <c r="M15" s="29" t="s">
        <v>4</v>
      </c>
      <c r="N15" s="30">
        <v>45</v>
      </c>
      <c r="O15" s="29">
        <v>21</v>
      </c>
      <c r="P15" s="29" t="s">
        <v>4</v>
      </c>
      <c r="Q15" s="30">
        <v>30</v>
      </c>
      <c r="R15" s="29">
        <v>19</v>
      </c>
      <c r="S15" s="29" t="s">
        <v>4</v>
      </c>
      <c r="T15" s="30">
        <v>45</v>
      </c>
      <c r="U15" s="29">
        <v>19</v>
      </c>
      <c r="V15" s="29" t="s">
        <v>4</v>
      </c>
      <c r="W15" s="30">
        <v>45</v>
      </c>
      <c r="X15" s="29">
        <v>19</v>
      </c>
      <c r="Y15" s="123" t="s">
        <v>4</v>
      </c>
      <c r="Z15" s="80">
        <v>45</v>
      </c>
      <c r="AA15" s="29">
        <v>21</v>
      </c>
      <c r="AB15" s="29" t="s">
        <v>4</v>
      </c>
      <c r="AC15" s="80">
        <v>30</v>
      </c>
      <c r="AD15" s="29">
        <v>21</v>
      </c>
      <c r="AE15" s="29" t="s">
        <v>4</v>
      </c>
      <c r="AF15" s="80">
        <v>30</v>
      </c>
      <c r="AG15" s="29">
        <v>19</v>
      </c>
      <c r="AH15" s="29" t="s">
        <v>4</v>
      </c>
      <c r="AI15" s="30">
        <v>45</v>
      </c>
      <c r="AJ15" s="29">
        <v>19</v>
      </c>
      <c r="AK15" s="29" t="s">
        <v>4</v>
      </c>
      <c r="AL15" s="29">
        <v>45</v>
      </c>
      <c r="AM15" s="28">
        <v>21</v>
      </c>
      <c r="AN15" s="29" t="s">
        <v>4</v>
      </c>
      <c r="AO15" s="30">
        <v>0</v>
      </c>
      <c r="AP15" s="29">
        <v>21</v>
      </c>
      <c r="AQ15" s="29" t="s">
        <v>4</v>
      </c>
      <c r="AR15" s="29">
        <v>0</v>
      </c>
      <c r="AS15" s="28">
        <v>19</v>
      </c>
      <c r="AT15" s="29" t="s">
        <v>4</v>
      </c>
      <c r="AU15" s="30">
        <v>45</v>
      </c>
      <c r="AV15" s="29">
        <v>21</v>
      </c>
      <c r="AW15" s="29" t="s">
        <v>4</v>
      </c>
      <c r="AX15" s="29">
        <v>0</v>
      </c>
      <c r="AY15" s="43">
        <f t="shared" si="0"/>
        <v>320</v>
      </c>
      <c r="AZ15" s="33" t="s">
        <v>4</v>
      </c>
      <c r="BA15" s="32">
        <f t="shared" si="1"/>
        <v>510</v>
      </c>
      <c r="BB15" s="124">
        <f t="shared" si="2"/>
        <v>328.5</v>
      </c>
      <c r="BC15" s="125">
        <f t="shared" si="3"/>
        <v>20.53125</v>
      </c>
      <c r="BD15" s="143">
        <f t="shared" si="4"/>
        <v>20</v>
      </c>
      <c r="BE15" s="144" t="s">
        <v>59</v>
      </c>
      <c r="BF15" s="145">
        <f t="shared" si="5"/>
        <v>31.875</v>
      </c>
      <c r="BG15" s="15"/>
      <c r="BH15" s="13">
        <f t="shared" si="6"/>
        <v>1</v>
      </c>
      <c r="BI15" s="13">
        <f t="shared" si="7"/>
        <v>1</v>
      </c>
      <c r="BJ15" s="13">
        <f t="shared" si="8"/>
        <v>1</v>
      </c>
      <c r="BK15" s="13">
        <f t="shared" si="9"/>
        <v>1</v>
      </c>
      <c r="BL15" s="13">
        <f t="shared" si="10"/>
        <v>1</v>
      </c>
      <c r="BM15" s="13">
        <f t="shared" si="11"/>
        <v>1</v>
      </c>
      <c r="BN15" s="13">
        <f t="shared" si="12"/>
        <v>1</v>
      </c>
      <c r="BO15" s="13">
        <f t="shared" si="13"/>
        <v>1</v>
      </c>
      <c r="BP15" s="95">
        <f t="shared" si="14"/>
        <v>1</v>
      </c>
      <c r="BQ15" s="13">
        <f t="shared" si="15"/>
        <v>1</v>
      </c>
      <c r="BR15" s="13">
        <f t="shared" si="16"/>
        <v>1</v>
      </c>
      <c r="BS15" s="13">
        <f t="shared" si="17"/>
        <v>1</v>
      </c>
      <c r="BT15" s="13">
        <f t="shared" si="18"/>
        <v>1</v>
      </c>
      <c r="BU15" s="13">
        <f t="shared" si="19"/>
        <v>1</v>
      </c>
      <c r="BV15" s="13">
        <f t="shared" si="20"/>
        <v>1</v>
      </c>
      <c r="BW15" s="13">
        <f t="shared" si="21"/>
        <v>1</v>
      </c>
      <c r="BX15" s="62">
        <f t="shared" si="22"/>
        <v>16</v>
      </c>
    </row>
    <row r="16" spans="1:76" ht="44.25" customHeight="1" thickBot="1">
      <c r="A16" s="14"/>
      <c r="B16" s="101" t="s">
        <v>19</v>
      </c>
      <c r="C16" s="122">
        <v>20</v>
      </c>
      <c r="D16" s="123" t="s">
        <v>4</v>
      </c>
      <c r="E16" s="80">
        <v>0</v>
      </c>
      <c r="F16" s="29">
        <v>21</v>
      </c>
      <c r="G16" s="29" t="s">
        <v>4</v>
      </c>
      <c r="H16" s="80">
        <v>15</v>
      </c>
      <c r="I16" s="29">
        <v>21</v>
      </c>
      <c r="J16" s="29" t="s">
        <v>4</v>
      </c>
      <c r="K16" s="80">
        <v>0</v>
      </c>
      <c r="L16" s="29">
        <v>21</v>
      </c>
      <c r="M16" s="29" t="s">
        <v>4</v>
      </c>
      <c r="N16" s="80">
        <v>30</v>
      </c>
      <c r="O16" s="29">
        <v>19</v>
      </c>
      <c r="P16" s="29" t="s">
        <v>4</v>
      </c>
      <c r="Q16" s="30">
        <v>45</v>
      </c>
      <c r="R16" s="29">
        <v>21</v>
      </c>
      <c r="S16" s="29" t="s">
        <v>4</v>
      </c>
      <c r="T16" s="30">
        <v>30</v>
      </c>
      <c r="U16" s="29">
        <v>19</v>
      </c>
      <c r="V16" s="29" t="s">
        <v>4</v>
      </c>
      <c r="W16" s="30">
        <v>45</v>
      </c>
      <c r="X16" s="29">
        <v>19</v>
      </c>
      <c r="Y16" s="29" t="s">
        <v>4</v>
      </c>
      <c r="Z16" s="30">
        <v>45</v>
      </c>
      <c r="AA16" s="29">
        <v>19</v>
      </c>
      <c r="AB16" s="29" t="s">
        <v>4</v>
      </c>
      <c r="AC16" s="80">
        <v>45</v>
      </c>
      <c r="AD16" s="29">
        <v>19</v>
      </c>
      <c r="AE16" s="29" t="s">
        <v>4</v>
      </c>
      <c r="AF16" s="80">
        <v>45</v>
      </c>
      <c r="AG16" s="29">
        <v>19</v>
      </c>
      <c r="AH16" s="29" t="s">
        <v>4</v>
      </c>
      <c r="AI16" s="30">
        <v>45</v>
      </c>
      <c r="AJ16" s="29">
        <v>20</v>
      </c>
      <c r="AK16" s="29" t="s">
        <v>4</v>
      </c>
      <c r="AL16" s="29">
        <v>45</v>
      </c>
      <c r="AM16" s="28">
        <v>19</v>
      </c>
      <c r="AN16" s="29" t="s">
        <v>4</v>
      </c>
      <c r="AO16" s="30">
        <v>45</v>
      </c>
      <c r="AP16" s="29">
        <v>21</v>
      </c>
      <c r="AQ16" s="29" t="s">
        <v>4</v>
      </c>
      <c r="AR16" s="29">
        <v>30</v>
      </c>
      <c r="AS16" s="28">
        <v>19</v>
      </c>
      <c r="AT16" s="29" t="s">
        <v>4</v>
      </c>
      <c r="AU16" s="30">
        <v>45</v>
      </c>
      <c r="AV16" s="29">
        <v>19</v>
      </c>
      <c r="AW16" s="29" t="s">
        <v>4</v>
      </c>
      <c r="AX16" s="29">
        <v>45</v>
      </c>
      <c r="AY16" s="43">
        <f t="shared" si="0"/>
        <v>316</v>
      </c>
      <c r="AZ16" s="33" t="s">
        <v>4</v>
      </c>
      <c r="BA16" s="32">
        <f t="shared" si="1"/>
        <v>555</v>
      </c>
      <c r="BB16" s="124">
        <f t="shared" si="2"/>
        <v>325.25</v>
      </c>
      <c r="BC16" s="125">
        <f t="shared" si="3"/>
        <v>20.328125</v>
      </c>
      <c r="BD16" s="143">
        <f t="shared" si="4"/>
        <v>20</v>
      </c>
      <c r="BE16" s="144" t="s">
        <v>59</v>
      </c>
      <c r="BF16" s="145">
        <f t="shared" si="5"/>
        <v>19.6875</v>
      </c>
      <c r="BG16" s="15"/>
      <c r="BH16" s="13">
        <f t="shared" si="6"/>
        <v>1</v>
      </c>
      <c r="BI16" s="13">
        <f t="shared" si="7"/>
        <v>1</v>
      </c>
      <c r="BJ16" s="13">
        <f t="shared" si="8"/>
        <v>1</v>
      </c>
      <c r="BK16" s="13">
        <f t="shared" si="9"/>
        <v>1</v>
      </c>
      <c r="BL16" s="13">
        <f t="shared" si="10"/>
        <v>1</v>
      </c>
      <c r="BM16" s="13">
        <f t="shared" si="11"/>
        <v>1</v>
      </c>
      <c r="BN16" s="13">
        <f t="shared" si="12"/>
        <v>1</v>
      </c>
      <c r="BO16" s="13">
        <f t="shared" si="13"/>
        <v>1</v>
      </c>
      <c r="BP16" s="95">
        <f t="shared" si="14"/>
        <v>1</v>
      </c>
      <c r="BQ16" s="13">
        <f t="shared" si="15"/>
        <v>1</v>
      </c>
      <c r="BR16" s="13">
        <f t="shared" si="16"/>
        <v>1</v>
      </c>
      <c r="BS16" s="13">
        <f t="shared" si="17"/>
        <v>1</v>
      </c>
      <c r="BT16" s="13">
        <f t="shared" si="18"/>
        <v>1</v>
      </c>
      <c r="BU16" s="13">
        <f t="shared" si="19"/>
        <v>1</v>
      </c>
      <c r="BV16" s="13">
        <f t="shared" si="20"/>
        <v>1</v>
      </c>
      <c r="BW16" s="13">
        <f t="shared" si="21"/>
        <v>1</v>
      </c>
      <c r="BX16" s="62">
        <f t="shared" si="22"/>
        <v>16</v>
      </c>
    </row>
    <row r="17" spans="1:76" ht="44.25" customHeight="1" thickBot="1">
      <c r="A17" s="14"/>
      <c r="B17" s="99" t="s">
        <v>7</v>
      </c>
      <c r="C17" s="122">
        <v>20</v>
      </c>
      <c r="D17" s="123" t="s">
        <v>4</v>
      </c>
      <c r="E17" s="80">
        <v>0</v>
      </c>
      <c r="F17" s="29">
        <v>20</v>
      </c>
      <c r="G17" s="29" t="s">
        <v>4</v>
      </c>
      <c r="H17" s="80">
        <v>0</v>
      </c>
      <c r="I17" s="29">
        <v>21</v>
      </c>
      <c r="J17" s="29" t="s">
        <v>4</v>
      </c>
      <c r="K17" s="80">
        <v>30</v>
      </c>
      <c r="L17" s="29">
        <v>19</v>
      </c>
      <c r="M17" s="29" t="s">
        <v>4</v>
      </c>
      <c r="N17" s="30">
        <v>45</v>
      </c>
      <c r="O17" s="29">
        <v>20</v>
      </c>
      <c r="P17" s="29" t="s">
        <v>4</v>
      </c>
      <c r="Q17" s="30">
        <v>45</v>
      </c>
      <c r="R17" s="29">
        <v>19</v>
      </c>
      <c r="S17" s="29" t="s">
        <v>4</v>
      </c>
      <c r="T17" s="30">
        <v>45</v>
      </c>
      <c r="U17" s="29">
        <v>19</v>
      </c>
      <c r="V17" s="29" t="s">
        <v>4</v>
      </c>
      <c r="W17" s="30">
        <v>45</v>
      </c>
      <c r="X17" s="29">
        <v>21</v>
      </c>
      <c r="Y17" s="123" t="s">
        <v>4</v>
      </c>
      <c r="Z17" s="80">
        <v>30</v>
      </c>
      <c r="AA17" s="29">
        <v>21</v>
      </c>
      <c r="AB17" s="29" t="s">
        <v>4</v>
      </c>
      <c r="AC17" s="80">
        <v>30</v>
      </c>
      <c r="AD17" s="29">
        <v>21</v>
      </c>
      <c r="AE17" s="29" t="s">
        <v>4</v>
      </c>
      <c r="AF17" s="80">
        <v>30</v>
      </c>
      <c r="AG17" s="29">
        <v>19</v>
      </c>
      <c r="AH17" s="29" t="s">
        <v>4</v>
      </c>
      <c r="AI17" s="30">
        <v>30</v>
      </c>
      <c r="AJ17" s="29">
        <v>21</v>
      </c>
      <c r="AK17" s="29" t="s">
        <v>4</v>
      </c>
      <c r="AL17" s="29">
        <v>15</v>
      </c>
      <c r="AM17" s="28">
        <v>19</v>
      </c>
      <c r="AN17" s="29" t="s">
        <v>4</v>
      </c>
      <c r="AO17" s="30">
        <v>45</v>
      </c>
      <c r="AP17" s="29">
        <v>19</v>
      </c>
      <c r="AQ17" s="29" t="s">
        <v>4</v>
      </c>
      <c r="AR17" s="29">
        <v>45</v>
      </c>
      <c r="AS17" s="28">
        <v>19</v>
      </c>
      <c r="AT17" s="29" t="s">
        <v>4</v>
      </c>
      <c r="AU17" s="30">
        <v>45</v>
      </c>
      <c r="AV17" s="29">
        <v>19</v>
      </c>
      <c r="AW17" s="29" t="s">
        <v>4</v>
      </c>
      <c r="AX17" s="29">
        <v>30</v>
      </c>
      <c r="AY17" s="43">
        <f t="shared" si="0"/>
        <v>317</v>
      </c>
      <c r="AZ17" s="33" t="s">
        <v>4</v>
      </c>
      <c r="BA17" s="32">
        <f t="shared" si="1"/>
        <v>510</v>
      </c>
      <c r="BB17" s="124">
        <f t="shared" si="2"/>
        <v>325.5</v>
      </c>
      <c r="BC17" s="125">
        <f t="shared" si="3"/>
        <v>20.34375</v>
      </c>
      <c r="BD17" s="143">
        <f t="shared" si="4"/>
        <v>20</v>
      </c>
      <c r="BE17" s="144" t="s">
        <v>59</v>
      </c>
      <c r="BF17" s="145">
        <f t="shared" si="5"/>
        <v>20.625</v>
      </c>
      <c r="BG17" s="15"/>
      <c r="BH17" s="13">
        <f t="shared" si="6"/>
        <v>1</v>
      </c>
      <c r="BI17" s="13">
        <f t="shared" si="7"/>
        <v>1</v>
      </c>
      <c r="BJ17" s="13">
        <f t="shared" si="8"/>
        <v>1</v>
      </c>
      <c r="BK17" s="13">
        <f t="shared" si="9"/>
        <v>1</v>
      </c>
      <c r="BL17" s="13">
        <f t="shared" si="10"/>
        <v>1</v>
      </c>
      <c r="BM17" s="13">
        <f t="shared" si="11"/>
        <v>1</v>
      </c>
      <c r="BN17" s="13">
        <f t="shared" si="12"/>
        <v>1</v>
      </c>
      <c r="BO17" s="13">
        <f t="shared" si="13"/>
        <v>1</v>
      </c>
      <c r="BP17" s="95">
        <f t="shared" si="14"/>
        <v>1</v>
      </c>
      <c r="BQ17" s="13">
        <f t="shared" si="15"/>
        <v>1</v>
      </c>
      <c r="BR17" s="13">
        <f t="shared" si="16"/>
        <v>1</v>
      </c>
      <c r="BS17" s="13">
        <f t="shared" si="17"/>
        <v>1</v>
      </c>
      <c r="BT17" s="13">
        <f t="shared" si="18"/>
        <v>1</v>
      </c>
      <c r="BU17" s="13">
        <f t="shared" si="19"/>
        <v>1</v>
      </c>
      <c r="BV17" s="13">
        <f t="shared" si="20"/>
        <v>1</v>
      </c>
      <c r="BW17" s="13">
        <f t="shared" si="21"/>
        <v>1</v>
      </c>
      <c r="BX17" s="62">
        <f t="shared" si="22"/>
        <v>16</v>
      </c>
    </row>
    <row r="18" spans="1:76" ht="49.5" customHeight="1" thickBot="1">
      <c r="A18" s="14"/>
      <c r="B18" s="100" t="s">
        <v>29</v>
      </c>
      <c r="C18" s="104">
        <v>20</v>
      </c>
      <c r="D18" s="105" t="s">
        <v>4</v>
      </c>
      <c r="E18" s="44">
        <v>0</v>
      </c>
      <c r="F18" s="29">
        <v>21</v>
      </c>
      <c r="G18" s="29" t="s">
        <v>4</v>
      </c>
      <c r="H18" s="80">
        <v>30</v>
      </c>
      <c r="I18" s="29">
        <v>19</v>
      </c>
      <c r="J18" s="29" t="s">
        <v>4</v>
      </c>
      <c r="K18" s="80">
        <v>45</v>
      </c>
      <c r="L18" s="29">
        <v>21</v>
      </c>
      <c r="M18" s="29" t="s">
        <v>4</v>
      </c>
      <c r="N18" s="80">
        <v>0</v>
      </c>
      <c r="O18" s="29">
        <v>19</v>
      </c>
      <c r="P18" s="29" t="s">
        <v>4</v>
      </c>
      <c r="Q18" s="30">
        <v>45</v>
      </c>
      <c r="R18" s="29">
        <v>21</v>
      </c>
      <c r="S18" s="29" t="s">
        <v>4</v>
      </c>
      <c r="T18" s="30">
        <v>30</v>
      </c>
      <c r="U18" s="29">
        <v>21</v>
      </c>
      <c r="V18" s="29" t="s">
        <v>4</v>
      </c>
      <c r="W18" s="30">
        <v>30</v>
      </c>
      <c r="X18" s="106">
        <v>19</v>
      </c>
      <c r="Y18" s="105" t="s">
        <v>4</v>
      </c>
      <c r="Z18" s="44">
        <v>45</v>
      </c>
      <c r="AA18" s="106">
        <v>19</v>
      </c>
      <c r="AB18" s="106" t="s">
        <v>4</v>
      </c>
      <c r="AC18" s="44">
        <v>45</v>
      </c>
      <c r="AD18" s="106">
        <v>19</v>
      </c>
      <c r="AE18" s="106" t="s">
        <v>4</v>
      </c>
      <c r="AF18" s="44">
        <v>45</v>
      </c>
      <c r="AG18" s="106">
        <v>21</v>
      </c>
      <c r="AH18" s="106" t="s">
        <v>4</v>
      </c>
      <c r="AI18" s="107">
        <v>30</v>
      </c>
      <c r="AJ18" s="106">
        <v>19</v>
      </c>
      <c r="AK18" s="106" t="s">
        <v>4</v>
      </c>
      <c r="AL18" s="106">
        <v>30</v>
      </c>
      <c r="AM18" s="108">
        <v>21</v>
      </c>
      <c r="AN18" s="106" t="s">
        <v>4</v>
      </c>
      <c r="AO18" s="107">
        <v>0</v>
      </c>
      <c r="AP18" s="106">
        <v>19</v>
      </c>
      <c r="AQ18" s="106" t="s">
        <v>4</v>
      </c>
      <c r="AR18" s="106">
        <v>45</v>
      </c>
      <c r="AS18" s="108">
        <v>21</v>
      </c>
      <c r="AT18" s="106" t="s">
        <v>4</v>
      </c>
      <c r="AU18" s="107">
        <v>30</v>
      </c>
      <c r="AV18" s="106">
        <v>19</v>
      </c>
      <c r="AW18" s="106" t="s">
        <v>4</v>
      </c>
      <c r="AX18" s="106">
        <v>30</v>
      </c>
      <c r="AY18" s="42">
        <f t="shared" si="0"/>
        <v>319</v>
      </c>
      <c r="AZ18" s="109" t="s">
        <v>4</v>
      </c>
      <c r="BA18" s="110">
        <f t="shared" si="1"/>
        <v>480</v>
      </c>
      <c r="BB18" s="111">
        <f t="shared" si="2"/>
        <v>327</v>
      </c>
      <c r="BC18" s="47">
        <f t="shared" si="3"/>
        <v>20.4375</v>
      </c>
      <c r="BD18" s="143">
        <f t="shared" si="4"/>
        <v>20</v>
      </c>
      <c r="BE18" s="144" t="s">
        <v>59</v>
      </c>
      <c r="BF18" s="145">
        <f t="shared" si="5"/>
        <v>26.25</v>
      </c>
      <c r="BG18" s="15"/>
      <c r="BH18" s="13">
        <f t="shared" si="6"/>
        <v>1</v>
      </c>
      <c r="BI18" s="13">
        <f t="shared" si="7"/>
        <v>1</v>
      </c>
      <c r="BJ18" s="13">
        <f t="shared" si="8"/>
        <v>1</v>
      </c>
      <c r="BK18" s="13">
        <f t="shared" si="9"/>
        <v>1</v>
      </c>
      <c r="BL18" s="13">
        <f t="shared" si="10"/>
        <v>1</v>
      </c>
      <c r="BM18" s="13">
        <f t="shared" si="11"/>
        <v>1</v>
      </c>
      <c r="BN18" s="13">
        <f t="shared" si="12"/>
        <v>1</v>
      </c>
      <c r="BO18" s="13">
        <f t="shared" si="13"/>
        <v>1</v>
      </c>
      <c r="BP18" s="95">
        <f t="shared" si="14"/>
        <v>1</v>
      </c>
      <c r="BQ18" s="13">
        <f t="shared" si="15"/>
        <v>1</v>
      </c>
      <c r="BR18" s="13">
        <f t="shared" si="16"/>
        <v>1</v>
      </c>
      <c r="BS18" s="13">
        <f t="shared" si="17"/>
        <v>1</v>
      </c>
      <c r="BT18" s="13">
        <f t="shared" si="18"/>
        <v>1</v>
      </c>
      <c r="BU18" s="13">
        <f t="shared" si="19"/>
        <v>1</v>
      </c>
      <c r="BV18" s="13">
        <f t="shared" si="20"/>
        <v>1</v>
      </c>
      <c r="BW18" s="13">
        <f t="shared" si="21"/>
        <v>1</v>
      </c>
      <c r="BX18" s="62">
        <f t="shared" si="22"/>
        <v>16</v>
      </c>
    </row>
    <row r="19" spans="1:76" ht="44.25" customHeight="1" thickBot="1">
      <c r="A19" s="14"/>
      <c r="B19" s="100" t="s">
        <v>49</v>
      </c>
      <c r="C19" s="104">
        <v>21</v>
      </c>
      <c r="D19" s="105" t="s">
        <v>4</v>
      </c>
      <c r="E19" s="44">
        <v>15</v>
      </c>
      <c r="F19" s="106">
        <v>19</v>
      </c>
      <c r="G19" s="106" t="s">
        <v>4</v>
      </c>
      <c r="H19" s="44">
        <v>15</v>
      </c>
      <c r="I19" s="29">
        <v>21</v>
      </c>
      <c r="J19" s="29" t="s">
        <v>4</v>
      </c>
      <c r="K19" s="80">
        <v>30</v>
      </c>
      <c r="L19" s="29">
        <v>19</v>
      </c>
      <c r="M19" s="29" t="s">
        <v>4</v>
      </c>
      <c r="N19" s="30">
        <v>45</v>
      </c>
      <c r="O19" s="29">
        <v>19</v>
      </c>
      <c r="P19" s="29" t="s">
        <v>4</v>
      </c>
      <c r="Q19" s="30">
        <v>45</v>
      </c>
      <c r="R19" s="29">
        <v>19</v>
      </c>
      <c r="S19" s="29" t="s">
        <v>4</v>
      </c>
      <c r="T19" s="30">
        <v>45</v>
      </c>
      <c r="U19" s="29">
        <v>20</v>
      </c>
      <c r="V19" s="29" t="s">
        <v>4</v>
      </c>
      <c r="W19" s="30">
        <v>45</v>
      </c>
      <c r="X19" s="29">
        <v>19</v>
      </c>
      <c r="Y19" s="29" t="s">
        <v>4</v>
      </c>
      <c r="Z19" s="30">
        <v>45</v>
      </c>
      <c r="AA19" s="106">
        <v>21</v>
      </c>
      <c r="AB19" s="106" t="s">
        <v>4</v>
      </c>
      <c r="AC19" s="44">
        <v>30</v>
      </c>
      <c r="AD19" s="106">
        <v>21</v>
      </c>
      <c r="AE19" s="106" t="s">
        <v>4</v>
      </c>
      <c r="AF19" s="44">
        <v>30</v>
      </c>
      <c r="AG19" s="106">
        <v>19</v>
      </c>
      <c r="AH19" s="106" t="s">
        <v>4</v>
      </c>
      <c r="AI19" s="107">
        <v>45</v>
      </c>
      <c r="AJ19" s="106">
        <v>21</v>
      </c>
      <c r="AK19" s="106" t="s">
        <v>4</v>
      </c>
      <c r="AL19" s="106">
        <v>15</v>
      </c>
      <c r="AM19" s="108">
        <v>19</v>
      </c>
      <c r="AN19" s="106" t="s">
        <v>4</v>
      </c>
      <c r="AO19" s="107">
        <v>30</v>
      </c>
      <c r="AP19" s="106">
        <v>19</v>
      </c>
      <c r="AQ19" s="106" t="s">
        <v>4</v>
      </c>
      <c r="AR19" s="106">
        <v>30</v>
      </c>
      <c r="AS19" s="108">
        <v>19</v>
      </c>
      <c r="AT19" s="106" t="s">
        <v>4</v>
      </c>
      <c r="AU19" s="107">
        <v>30</v>
      </c>
      <c r="AV19" s="106">
        <v>19</v>
      </c>
      <c r="AW19" s="106" t="s">
        <v>4</v>
      </c>
      <c r="AX19" s="106">
        <v>45</v>
      </c>
      <c r="AY19" s="42">
        <f t="shared" si="0"/>
        <v>315</v>
      </c>
      <c r="AZ19" s="109" t="s">
        <v>4</v>
      </c>
      <c r="BA19" s="110">
        <f t="shared" si="1"/>
        <v>540</v>
      </c>
      <c r="BB19" s="111">
        <f t="shared" si="2"/>
        <v>324</v>
      </c>
      <c r="BC19" s="112">
        <f t="shared" si="3"/>
        <v>20.25</v>
      </c>
      <c r="BD19" s="143">
        <f t="shared" si="4"/>
        <v>20</v>
      </c>
      <c r="BE19" s="144" t="s">
        <v>59</v>
      </c>
      <c r="BF19" s="145">
        <f t="shared" si="5"/>
        <v>15</v>
      </c>
      <c r="BG19" s="15"/>
      <c r="BH19" s="13">
        <f t="shared" si="6"/>
        <v>1</v>
      </c>
      <c r="BI19" s="13">
        <f t="shared" si="7"/>
        <v>1</v>
      </c>
      <c r="BJ19" s="13">
        <f t="shared" si="8"/>
        <v>1</v>
      </c>
      <c r="BK19" s="13">
        <f t="shared" si="9"/>
        <v>1</v>
      </c>
      <c r="BL19" s="13">
        <f t="shared" si="10"/>
        <v>1</v>
      </c>
      <c r="BM19" s="13">
        <f t="shared" si="11"/>
        <v>1</v>
      </c>
      <c r="BN19" s="13">
        <f t="shared" si="12"/>
        <v>1</v>
      </c>
      <c r="BO19" s="13">
        <f t="shared" si="13"/>
        <v>1</v>
      </c>
      <c r="BP19" s="95">
        <f t="shared" si="14"/>
        <v>1</v>
      </c>
      <c r="BQ19" s="13">
        <f t="shared" si="15"/>
        <v>1</v>
      </c>
      <c r="BR19" s="13">
        <f t="shared" si="16"/>
        <v>1</v>
      </c>
      <c r="BS19" s="13">
        <f t="shared" si="17"/>
        <v>1</v>
      </c>
      <c r="BT19" s="13">
        <f t="shared" si="18"/>
        <v>1</v>
      </c>
      <c r="BU19" s="13">
        <f t="shared" si="19"/>
        <v>1</v>
      </c>
      <c r="BV19" s="13">
        <f t="shared" si="20"/>
        <v>1</v>
      </c>
      <c r="BW19" s="13">
        <f t="shared" si="21"/>
        <v>1</v>
      </c>
      <c r="BX19" s="62">
        <f t="shared" si="22"/>
        <v>16</v>
      </c>
    </row>
    <row r="20" spans="1:76" ht="53.25" customHeight="1" thickBot="1">
      <c r="A20" s="14"/>
      <c r="B20" s="126" t="s">
        <v>30</v>
      </c>
      <c r="C20" s="127">
        <v>20</v>
      </c>
      <c r="D20" s="128" t="s">
        <v>4</v>
      </c>
      <c r="E20" s="129">
        <v>0</v>
      </c>
      <c r="F20" s="127">
        <v>20</v>
      </c>
      <c r="G20" s="127" t="s">
        <v>4</v>
      </c>
      <c r="H20" s="129">
        <v>45</v>
      </c>
      <c r="I20" s="127">
        <v>21</v>
      </c>
      <c r="J20" s="127" t="s">
        <v>4</v>
      </c>
      <c r="K20" s="129">
        <v>30</v>
      </c>
      <c r="L20" s="127">
        <v>21</v>
      </c>
      <c r="M20" s="127" t="s">
        <v>4</v>
      </c>
      <c r="N20" s="129">
        <v>30</v>
      </c>
      <c r="O20" s="127">
        <v>21</v>
      </c>
      <c r="P20" s="127" t="s">
        <v>4</v>
      </c>
      <c r="Q20" s="129">
        <v>30</v>
      </c>
      <c r="R20" s="150">
        <v>19</v>
      </c>
      <c r="S20" s="146" t="s">
        <v>4</v>
      </c>
      <c r="T20" s="147">
        <v>45</v>
      </c>
      <c r="U20" s="151">
        <v>19</v>
      </c>
      <c r="V20" s="148" t="s">
        <v>4</v>
      </c>
      <c r="W20" s="149">
        <v>45</v>
      </c>
      <c r="X20" s="151">
        <v>21</v>
      </c>
      <c r="Y20" s="148" t="s">
        <v>4</v>
      </c>
      <c r="Z20" s="149">
        <v>30</v>
      </c>
      <c r="AA20" s="127">
        <v>21</v>
      </c>
      <c r="AB20" s="127" t="s">
        <v>4</v>
      </c>
      <c r="AC20" s="129">
        <v>45</v>
      </c>
      <c r="AD20" s="127">
        <v>19</v>
      </c>
      <c r="AE20" s="127" t="s">
        <v>4</v>
      </c>
      <c r="AF20" s="129">
        <v>45</v>
      </c>
      <c r="AG20" s="127">
        <v>19</v>
      </c>
      <c r="AH20" s="127" t="s">
        <v>4</v>
      </c>
      <c r="AI20" s="130">
        <v>45</v>
      </c>
      <c r="AJ20" s="127">
        <v>20</v>
      </c>
      <c r="AK20" s="127" t="s">
        <v>4</v>
      </c>
      <c r="AL20" s="127">
        <v>45</v>
      </c>
      <c r="AM20" s="131">
        <v>20</v>
      </c>
      <c r="AN20" s="127" t="s">
        <v>4</v>
      </c>
      <c r="AO20" s="130">
        <v>45</v>
      </c>
      <c r="AP20" s="127">
        <v>19</v>
      </c>
      <c r="AQ20" s="127" t="s">
        <v>4</v>
      </c>
      <c r="AR20" s="127">
        <v>45</v>
      </c>
      <c r="AS20" s="131">
        <v>19</v>
      </c>
      <c r="AT20" s="127" t="s">
        <v>4</v>
      </c>
      <c r="AU20" s="130">
        <v>45</v>
      </c>
      <c r="AV20" s="127">
        <v>21</v>
      </c>
      <c r="AW20" s="127" t="s">
        <v>4</v>
      </c>
      <c r="AX20" s="127">
        <v>0</v>
      </c>
      <c r="AY20" s="132">
        <f t="shared" si="0"/>
        <v>320</v>
      </c>
      <c r="AZ20" s="133" t="s">
        <v>4</v>
      </c>
      <c r="BA20" s="134">
        <f t="shared" si="1"/>
        <v>570</v>
      </c>
      <c r="BB20" s="135">
        <f t="shared" si="2"/>
        <v>329.5</v>
      </c>
      <c r="BC20" s="136">
        <f t="shared" si="3"/>
        <v>20.59375</v>
      </c>
      <c r="BD20" s="139">
        <f t="shared" si="4"/>
        <v>20</v>
      </c>
      <c r="BE20" s="137" t="s">
        <v>59</v>
      </c>
      <c r="BF20" s="138">
        <f t="shared" si="5"/>
        <v>35.625</v>
      </c>
      <c r="BG20" s="15"/>
      <c r="BH20" s="13">
        <f t="shared" si="6"/>
        <v>1</v>
      </c>
      <c r="BI20" s="13">
        <f t="shared" si="7"/>
        <v>1</v>
      </c>
      <c r="BJ20" s="13">
        <f t="shared" si="8"/>
        <v>1</v>
      </c>
      <c r="BK20" s="13">
        <f t="shared" si="9"/>
        <v>1</v>
      </c>
      <c r="BL20" s="13">
        <f t="shared" si="10"/>
        <v>1</v>
      </c>
      <c r="BM20" s="13">
        <f t="shared" si="11"/>
        <v>1</v>
      </c>
      <c r="BN20" s="13">
        <f t="shared" si="12"/>
        <v>1</v>
      </c>
      <c r="BO20" s="13">
        <f t="shared" si="13"/>
        <v>1</v>
      </c>
      <c r="BP20" s="95">
        <f t="shared" si="14"/>
        <v>1</v>
      </c>
      <c r="BQ20" s="13">
        <f t="shared" si="15"/>
        <v>1</v>
      </c>
      <c r="BR20" s="13">
        <f t="shared" si="16"/>
        <v>1</v>
      </c>
      <c r="BS20" s="13">
        <f t="shared" si="17"/>
        <v>1</v>
      </c>
      <c r="BT20" s="13">
        <f t="shared" si="18"/>
        <v>1</v>
      </c>
      <c r="BU20" s="13">
        <f t="shared" si="19"/>
        <v>1</v>
      </c>
      <c r="BV20" s="13">
        <f t="shared" si="20"/>
        <v>1</v>
      </c>
      <c r="BW20" s="13">
        <f t="shared" si="21"/>
        <v>1</v>
      </c>
      <c r="BX20" s="62">
        <f t="shared" si="22"/>
        <v>16</v>
      </c>
    </row>
    <row r="21" spans="1:59" ht="6.75" customHeight="1" thickTop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selection activeCell="N8" sqref="N8"/>
    </sheetView>
  </sheetViews>
  <sheetFormatPr defaultColWidth="9.140625" defaultRowHeight="12.75"/>
  <cols>
    <col min="1" max="1" width="20.00390625" style="0" customWidth="1"/>
    <col min="2" max="2" width="5.140625" style="0" customWidth="1"/>
    <col min="3" max="3" width="1.421875" style="0" customWidth="1"/>
    <col min="4" max="5" width="5.140625" style="0" customWidth="1"/>
    <col min="6" max="6" width="1.421875" style="0" customWidth="1"/>
    <col min="7" max="8" width="5.140625" style="0" customWidth="1"/>
    <col min="9" max="9" width="1.421875" style="0" customWidth="1"/>
    <col min="10" max="11" width="5.140625" style="0" customWidth="1"/>
    <col min="12" max="12" width="1.421875" style="0" customWidth="1"/>
    <col min="13" max="14" width="5.140625" style="0" customWidth="1"/>
    <col min="15" max="15" width="1.421875" style="0" customWidth="1"/>
    <col min="16" max="17" width="5.140625" style="0" customWidth="1"/>
    <col min="18" max="18" width="1.421875" style="0" customWidth="1"/>
    <col min="19" max="20" width="5.140625" style="0" customWidth="1"/>
    <col min="21" max="21" width="1.421875" style="0" customWidth="1"/>
    <col min="22" max="23" width="5.140625" style="0" customWidth="1"/>
    <col min="24" max="24" width="1.421875" style="0" customWidth="1"/>
    <col min="25" max="26" width="5.140625" style="0" customWidth="1"/>
    <col min="27" max="27" width="1.421875" style="0" customWidth="1"/>
    <col min="28" max="28" width="5.140625" style="0" customWidth="1"/>
    <col min="29" max="29" width="6.421875" style="0" customWidth="1"/>
    <col min="30" max="30" width="2.140625" style="0" customWidth="1"/>
    <col min="31" max="31" width="2.28125" style="0" customWidth="1"/>
    <col min="32" max="33" width="2.00390625" style="0" customWidth="1"/>
    <col min="34" max="34" width="2.28125" style="0" customWidth="1"/>
    <col min="35" max="36" width="2.00390625" style="0" customWidth="1"/>
    <col min="37" max="37" width="2.140625" style="0" customWidth="1"/>
    <col min="38" max="38" width="2.00390625" style="0" customWidth="1"/>
    <col min="39" max="39" width="8.28125" style="0" customWidth="1"/>
    <col min="40" max="16384" width="11.7109375" style="0" customWidth="1"/>
  </cols>
  <sheetData>
    <row r="1" spans="1:14" ht="40.5" customHeight="1">
      <c r="A1" s="1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</row>
    <row r="3" spans="3:29" ht="12.75">
      <c r="C3" s="2" t="s">
        <v>9</v>
      </c>
      <c r="F3" s="2" t="s">
        <v>10</v>
      </c>
      <c r="I3" s="2" t="s">
        <v>11</v>
      </c>
      <c r="L3" s="2" t="s">
        <v>12</v>
      </c>
      <c r="O3" s="2" t="s">
        <v>13</v>
      </c>
      <c r="R3" s="2" t="s">
        <v>14</v>
      </c>
      <c r="U3" s="2" t="s">
        <v>15</v>
      </c>
      <c r="X3" s="2" t="s">
        <v>16</v>
      </c>
      <c r="AA3" s="2" t="s">
        <v>0</v>
      </c>
      <c r="AC3" s="2" t="s">
        <v>1</v>
      </c>
    </row>
    <row r="4" spans="1:39" ht="48" customHeight="1">
      <c r="A4" s="39" t="s">
        <v>17</v>
      </c>
      <c r="B4" s="3" t="s">
        <v>3</v>
      </c>
      <c r="C4" s="4" t="s">
        <v>4</v>
      </c>
      <c r="D4" s="5" t="s">
        <v>3</v>
      </c>
      <c r="E4" s="7"/>
      <c r="F4" s="6" t="s">
        <v>4</v>
      </c>
      <c r="G4" s="8"/>
      <c r="H4" s="6"/>
      <c r="I4" s="6" t="s">
        <v>4</v>
      </c>
      <c r="J4" s="6"/>
      <c r="K4" s="7">
        <v>6</v>
      </c>
      <c r="L4" s="6" t="s">
        <v>4</v>
      </c>
      <c r="M4" s="8">
        <v>5</v>
      </c>
      <c r="N4" s="6"/>
      <c r="O4" s="6" t="s">
        <v>4</v>
      </c>
      <c r="P4" s="6"/>
      <c r="Q4" s="7"/>
      <c r="R4" s="6" t="s">
        <v>4</v>
      </c>
      <c r="S4" s="8"/>
      <c r="T4" s="6">
        <v>8</v>
      </c>
      <c r="U4" s="6" t="s">
        <v>4</v>
      </c>
      <c r="V4" s="6">
        <v>2</v>
      </c>
      <c r="W4" s="7">
        <v>4</v>
      </c>
      <c r="X4" s="6" t="s">
        <v>4</v>
      </c>
      <c r="Y4" s="8">
        <v>4</v>
      </c>
      <c r="Z4" s="9" t="e">
        <f aca="true" t="shared" si="0" ref="Z4:Z11">B4+E4+H4+K4+N4+Q4+T4+W4</f>
        <v>#VALUE!</v>
      </c>
      <c r="AA4" s="9" t="s">
        <v>4</v>
      </c>
      <c r="AB4" s="10" t="e">
        <f aca="true" t="shared" si="1" ref="AB4:AB11">D4+G4+J4+M4+P4+S4+V4+Y4</f>
        <v>#VALUE!</v>
      </c>
      <c r="AC4" s="8">
        <f aca="true" t="shared" si="2" ref="AC4:AC11">SUM(AD4:AL4)</f>
        <v>9</v>
      </c>
      <c r="AD4" s="11"/>
      <c r="AE4" s="11">
        <f>IF(ISBLANK(E4)=1,0,IF(E4&gt;G4,2,IF(E4=G4,1,0)))</f>
        <v>1</v>
      </c>
      <c r="AF4" s="11">
        <f>IF(ISBLANK(H4)=1,0,IF(H4&gt;J4,2,IF(H4=J4,1,0)))</f>
        <v>1</v>
      </c>
      <c r="AG4" s="11">
        <f>IF(ISBLANK(K4)=1,0,IF(K4&gt;M4,2,IF(K4=M4,1,0)))</f>
        <v>2</v>
      </c>
      <c r="AH4" s="11">
        <f>IF(ISBLANK(N4)=1,0,IF(N4&gt;P4,2,IF(N4=P4,1,0)))</f>
        <v>1</v>
      </c>
      <c r="AI4" s="11">
        <f>IF(ISBLANK(Q4)=1,0,IF(Q4&gt;S4,2,IF(Q4=S4,1,0)))</f>
        <v>1</v>
      </c>
      <c r="AJ4" s="11">
        <f aca="true" t="shared" si="3" ref="AJ4:AJ9">IF(ISBLANK(T4)=1,0,IF(T4&gt;V4,2,IF(T4=V4,1,0)))</f>
        <v>2</v>
      </c>
      <c r="AK4" s="11">
        <f aca="true" t="shared" si="4" ref="AK4:AK10">IF(ISBLANK(W4)=1,0,IF(W4&gt;Y4,2,IF(W4=Y4,1,0)))</f>
        <v>1</v>
      </c>
      <c r="AM4">
        <f>IF(ISBLANK(E4)="TRUE",0,1)</f>
        <v>1</v>
      </c>
    </row>
    <row r="5" spans="1:39" ht="48" customHeight="1">
      <c r="A5" s="39" t="s">
        <v>18</v>
      </c>
      <c r="B5" s="7"/>
      <c r="C5" s="6" t="s">
        <v>4</v>
      </c>
      <c r="D5" s="6"/>
      <c r="E5" s="3" t="s">
        <v>3</v>
      </c>
      <c r="F5" s="4" t="s">
        <v>4</v>
      </c>
      <c r="G5" s="5" t="s">
        <v>3</v>
      </c>
      <c r="H5" s="7"/>
      <c r="I5" s="6" t="s">
        <v>4</v>
      </c>
      <c r="J5" s="8"/>
      <c r="K5" s="6"/>
      <c r="L5" s="6" t="s">
        <v>4</v>
      </c>
      <c r="M5" s="8"/>
      <c r="N5" s="7"/>
      <c r="O5" s="6" t="s">
        <v>4</v>
      </c>
      <c r="P5" s="8"/>
      <c r="Q5" s="6">
        <v>3</v>
      </c>
      <c r="R5" s="6" t="s">
        <v>4</v>
      </c>
      <c r="S5" s="6">
        <v>1</v>
      </c>
      <c r="T5" s="7"/>
      <c r="U5" s="6" t="s">
        <v>4</v>
      </c>
      <c r="V5" s="8"/>
      <c r="W5" s="6"/>
      <c r="X5" s="6" t="s">
        <v>4</v>
      </c>
      <c r="Y5" s="8"/>
      <c r="Z5" s="9" t="e">
        <f t="shared" si="0"/>
        <v>#VALUE!</v>
      </c>
      <c r="AA5" s="9" t="s">
        <v>4</v>
      </c>
      <c r="AB5" s="10" t="e">
        <f t="shared" si="1"/>
        <v>#VALUE!</v>
      </c>
      <c r="AC5" s="8">
        <f t="shared" si="2"/>
        <v>8</v>
      </c>
      <c r="AD5" s="11">
        <f aca="true" t="shared" si="5" ref="AD5:AD11">IF(ISBLANK(B5)=1,0,IF(B5&gt;D5,2,IF(B5=D5,1,0)))</f>
        <v>1</v>
      </c>
      <c r="AF5" s="11">
        <f>IF(ISBLANK(H5)=1,0,IF(H5&gt;J5,2,IF(H5=J5,1,0)))</f>
        <v>1</v>
      </c>
      <c r="AG5" s="11">
        <f>IF(ISBLANK(K5)=1,0,IF(K5&gt;M5,2,IF(K5=M5,1,0)))</f>
        <v>1</v>
      </c>
      <c r="AH5" s="11">
        <f>IF(ISBLANK(N5)=1,0,IF(N5&gt;P5,2,IF(N5=P5,1,0)))</f>
        <v>1</v>
      </c>
      <c r="AI5" s="11">
        <f>IF(ISBLANK(Q5)=1,0,IF(Q5&gt;S5,2,IF(Q5=S5,1,0)))</f>
        <v>2</v>
      </c>
      <c r="AJ5" s="11">
        <f t="shared" si="3"/>
        <v>1</v>
      </c>
      <c r="AK5" s="11">
        <f t="shared" si="4"/>
        <v>1</v>
      </c>
      <c r="AM5" t="b">
        <f>ISBLANK(E4)</f>
        <v>1</v>
      </c>
    </row>
    <row r="6" spans="1:39" ht="48" customHeight="1">
      <c r="A6" s="39" t="s">
        <v>19</v>
      </c>
      <c r="B6" s="7"/>
      <c r="C6" s="6" t="s">
        <v>4</v>
      </c>
      <c r="D6" s="8"/>
      <c r="E6" s="6"/>
      <c r="F6" s="6" t="s">
        <v>4</v>
      </c>
      <c r="G6" s="6"/>
      <c r="H6" s="3" t="s">
        <v>3</v>
      </c>
      <c r="I6" s="4" t="s">
        <v>4</v>
      </c>
      <c r="J6" s="5" t="s">
        <v>3</v>
      </c>
      <c r="K6" s="6"/>
      <c r="L6" s="6" t="s">
        <v>4</v>
      </c>
      <c r="M6" s="8"/>
      <c r="N6" s="7"/>
      <c r="O6" s="6" t="s">
        <v>4</v>
      </c>
      <c r="P6" s="8"/>
      <c r="Q6" s="6"/>
      <c r="R6" s="6" t="s">
        <v>4</v>
      </c>
      <c r="S6" s="6"/>
      <c r="T6" s="7"/>
      <c r="U6" s="6" t="s">
        <v>4</v>
      </c>
      <c r="V6" s="8"/>
      <c r="W6" s="6"/>
      <c r="X6" s="6" t="s">
        <v>4</v>
      </c>
      <c r="Y6" s="8"/>
      <c r="Z6" s="9" t="e">
        <f t="shared" si="0"/>
        <v>#VALUE!</v>
      </c>
      <c r="AA6" s="9" t="s">
        <v>4</v>
      </c>
      <c r="AB6" s="10" t="e">
        <f t="shared" si="1"/>
        <v>#VALUE!</v>
      </c>
      <c r="AC6" s="8">
        <f t="shared" si="2"/>
        <v>7</v>
      </c>
      <c r="AD6" s="11">
        <f t="shared" si="5"/>
        <v>1</v>
      </c>
      <c r="AE6" s="11">
        <f aca="true" t="shared" si="6" ref="AE6:AE11">IF(ISBLANK(E6)=1,0,IF(E6&gt;G6,2,IF(E6=G6,1,0)))</f>
        <v>1</v>
      </c>
      <c r="AG6" s="11">
        <f>IF(ISBLANK(K6)=1,0,IF(K6&gt;M6,2,IF(K6=M6,1,0)))</f>
        <v>1</v>
      </c>
      <c r="AH6" s="11">
        <f>IF(ISBLANK(N6)=1,0,IF(N6&gt;P6,2,IF(N6=P6,1,0)))</f>
        <v>1</v>
      </c>
      <c r="AI6" s="11">
        <f>IF(ISBLANK(Q6)=1,0,IF(Q6&gt;S6,2,IF(Q6=S6,1,0)))</f>
        <v>1</v>
      </c>
      <c r="AJ6" s="11">
        <f t="shared" si="3"/>
        <v>1</v>
      </c>
      <c r="AK6" s="11">
        <f t="shared" si="4"/>
        <v>1</v>
      </c>
      <c r="AM6">
        <f>IF(AM5=1,1,0)</f>
        <v>0</v>
      </c>
    </row>
    <row r="7" spans="1:37" ht="48" customHeight="1">
      <c r="A7" s="39" t="s">
        <v>20</v>
      </c>
      <c r="B7" s="7">
        <f>M4</f>
        <v>5</v>
      </c>
      <c r="C7" s="6" t="s">
        <v>4</v>
      </c>
      <c r="D7" s="8">
        <f>K4</f>
        <v>6</v>
      </c>
      <c r="E7" s="6"/>
      <c r="F7" s="6" t="s">
        <v>4</v>
      </c>
      <c r="G7" s="6"/>
      <c r="H7" s="7"/>
      <c r="I7" s="6" t="s">
        <v>4</v>
      </c>
      <c r="J7" s="8"/>
      <c r="K7" s="3" t="s">
        <v>3</v>
      </c>
      <c r="L7" s="4" t="s">
        <v>4</v>
      </c>
      <c r="M7" s="5" t="s">
        <v>3</v>
      </c>
      <c r="N7" s="7"/>
      <c r="O7" s="6" t="s">
        <v>4</v>
      </c>
      <c r="P7" s="8"/>
      <c r="Q7" s="6"/>
      <c r="R7" s="6" t="s">
        <v>4</v>
      </c>
      <c r="S7" s="6"/>
      <c r="T7" s="7"/>
      <c r="U7" s="6" t="s">
        <v>4</v>
      </c>
      <c r="V7" s="8"/>
      <c r="W7" s="6"/>
      <c r="X7" s="6" t="s">
        <v>4</v>
      </c>
      <c r="Y7" s="8"/>
      <c r="Z7" s="9" t="e">
        <f t="shared" si="0"/>
        <v>#VALUE!</v>
      </c>
      <c r="AA7" s="9" t="s">
        <v>4</v>
      </c>
      <c r="AB7" s="10" t="e">
        <f t="shared" si="1"/>
        <v>#VALUE!</v>
      </c>
      <c r="AC7" s="8">
        <f t="shared" si="2"/>
        <v>6</v>
      </c>
      <c r="AD7" s="11">
        <f t="shared" si="5"/>
        <v>0</v>
      </c>
      <c r="AE7" s="11">
        <f t="shared" si="6"/>
        <v>1</v>
      </c>
      <c r="AF7" s="11">
        <f>IF(ISBLANK(H7)=1,0,IF(H7&gt;J7,2,IF(H7=J7,1,0)))</f>
        <v>1</v>
      </c>
      <c r="AH7" s="11">
        <f>IF(ISBLANK(N7)=1,0,IF(N7&gt;P7,2,IF(N7=P7,1,0)))</f>
        <v>1</v>
      </c>
      <c r="AI7" s="11">
        <f>IF(ISBLANK(Q7)=1,0,IF(Q7&gt;S7,2,IF(Q7=S7,1,0)))</f>
        <v>1</v>
      </c>
      <c r="AJ7" s="11">
        <f t="shared" si="3"/>
        <v>1</v>
      </c>
      <c r="AK7" s="11">
        <f t="shared" si="4"/>
        <v>1</v>
      </c>
    </row>
    <row r="8" spans="1:37" ht="48" customHeight="1">
      <c r="A8" s="39" t="s">
        <v>21</v>
      </c>
      <c r="B8" s="7"/>
      <c r="C8" s="6" t="s">
        <v>4</v>
      </c>
      <c r="D8" s="8"/>
      <c r="E8" s="6"/>
      <c r="F8" s="6" t="s">
        <v>4</v>
      </c>
      <c r="G8" s="6"/>
      <c r="H8" s="7"/>
      <c r="I8" s="6" t="s">
        <v>4</v>
      </c>
      <c r="J8" s="8"/>
      <c r="K8" s="6"/>
      <c r="L8" s="6" t="s">
        <v>4</v>
      </c>
      <c r="M8" s="8"/>
      <c r="N8" s="3" t="s">
        <v>3</v>
      </c>
      <c r="O8" s="4" t="s">
        <v>4</v>
      </c>
      <c r="P8" s="5" t="s">
        <v>3</v>
      </c>
      <c r="Q8" s="6"/>
      <c r="R8" s="6" t="s">
        <v>4</v>
      </c>
      <c r="S8" s="6"/>
      <c r="T8" s="7"/>
      <c r="U8" s="6" t="s">
        <v>4</v>
      </c>
      <c r="V8" s="8"/>
      <c r="W8" s="6"/>
      <c r="X8" s="6" t="s">
        <v>4</v>
      </c>
      <c r="Y8" s="8"/>
      <c r="Z8" s="9" t="e">
        <f t="shared" si="0"/>
        <v>#VALUE!</v>
      </c>
      <c r="AA8" s="9" t="s">
        <v>4</v>
      </c>
      <c r="AB8" s="10" t="e">
        <f t="shared" si="1"/>
        <v>#VALUE!</v>
      </c>
      <c r="AC8" s="8">
        <f t="shared" si="2"/>
        <v>7</v>
      </c>
      <c r="AD8" s="11">
        <f t="shared" si="5"/>
        <v>1</v>
      </c>
      <c r="AE8" s="11">
        <f t="shared" si="6"/>
        <v>1</v>
      </c>
      <c r="AF8" s="11">
        <f>IF(ISBLANK(H8)=1,0,IF(H8&gt;J8,2,IF(H8=J8,1,0)))</f>
        <v>1</v>
      </c>
      <c r="AG8" s="11">
        <f>IF(ISBLANK(K8)=1,0,IF(K8&gt;M8,2,IF(K8=M8,1,0)))</f>
        <v>1</v>
      </c>
      <c r="AI8" s="11">
        <f>IF(ISBLANK(Q8)=1,0,IF(Q8&gt;S8,2,IF(Q8=S8,1,0)))</f>
        <v>1</v>
      </c>
      <c r="AJ8" s="11">
        <f t="shared" si="3"/>
        <v>1</v>
      </c>
      <c r="AK8" s="11">
        <f t="shared" si="4"/>
        <v>1</v>
      </c>
    </row>
    <row r="9" spans="1:37" ht="48" customHeight="1">
      <c r="A9" s="39" t="s">
        <v>22</v>
      </c>
      <c r="B9" s="7"/>
      <c r="C9" s="6" t="s">
        <v>4</v>
      </c>
      <c r="D9" s="8"/>
      <c r="E9" s="6">
        <f>S5</f>
        <v>1</v>
      </c>
      <c r="F9" s="6" t="s">
        <v>4</v>
      </c>
      <c r="G9" s="6">
        <f>Q5</f>
        <v>3</v>
      </c>
      <c r="H9" s="7"/>
      <c r="I9" s="6" t="s">
        <v>4</v>
      </c>
      <c r="J9" s="8"/>
      <c r="K9" s="6"/>
      <c r="L9" s="6" t="s">
        <v>4</v>
      </c>
      <c r="M9" s="8"/>
      <c r="N9" s="7"/>
      <c r="O9" s="6" t="s">
        <v>4</v>
      </c>
      <c r="P9" s="8"/>
      <c r="Q9" s="3" t="s">
        <v>3</v>
      </c>
      <c r="R9" s="4" t="s">
        <v>4</v>
      </c>
      <c r="S9" s="5" t="s">
        <v>3</v>
      </c>
      <c r="T9" s="7"/>
      <c r="U9" s="6" t="s">
        <v>4</v>
      </c>
      <c r="V9" s="8"/>
      <c r="W9" s="6"/>
      <c r="X9" s="6" t="s">
        <v>4</v>
      </c>
      <c r="Y9" s="8"/>
      <c r="Z9" s="9" t="e">
        <f t="shared" si="0"/>
        <v>#VALUE!</v>
      </c>
      <c r="AA9" s="9" t="s">
        <v>4</v>
      </c>
      <c r="AB9" s="10" t="e">
        <f t="shared" si="1"/>
        <v>#VALUE!</v>
      </c>
      <c r="AC9" s="8">
        <f t="shared" si="2"/>
        <v>6</v>
      </c>
      <c r="AD9" s="11">
        <f t="shared" si="5"/>
        <v>1</v>
      </c>
      <c r="AE9" s="11">
        <f t="shared" si="6"/>
        <v>0</v>
      </c>
      <c r="AF9" s="11">
        <f>IF(ISBLANK(H9)=1,0,IF(H9&gt;J9,2,IF(H9=J9,1,0)))</f>
        <v>1</v>
      </c>
      <c r="AG9" s="11">
        <f>IF(ISBLANK(K9)=1,0,IF(K9&gt;M9,2,IF(K9=M9,1,0)))</f>
        <v>1</v>
      </c>
      <c r="AH9" s="11">
        <f>IF(ISBLANK(N9)=1,0,IF(N9&gt;P9,2,IF(N9=P9,1,0)))</f>
        <v>1</v>
      </c>
      <c r="AJ9" s="11">
        <f t="shared" si="3"/>
        <v>1</v>
      </c>
      <c r="AK9" s="11">
        <f t="shared" si="4"/>
        <v>1</v>
      </c>
    </row>
    <row r="10" spans="1:37" ht="48" customHeight="1">
      <c r="A10" s="39" t="s">
        <v>23</v>
      </c>
      <c r="B10" s="7">
        <f>V4</f>
        <v>2</v>
      </c>
      <c r="C10" s="6" t="s">
        <v>4</v>
      </c>
      <c r="D10" s="8">
        <f>T4</f>
        <v>8</v>
      </c>
      <c r="E10" s="6"/>
      <c r="F10" s="6" t="s">
        <v>4</v>
      </c>
      <c r="G10" s="6"/>
      <c r="H10" s="7"/>
      <c r="I10" s="6" t="s">
        <v>4</v>
      </c>
      <c r="J10" s="8"/>
      <c r="K10" s="6"/>
      <c r="L10" s="6" t="s">
        <v>4</v>
      </c>
      <c r="M10" s="8"/>
      <c r="N10" s="7"/>
      <c r="O10" s="6" t="s">
        <v>4</v>
      </c>
      <c r="P10" s="8"/>
      <c r="Q10" s="6"/>
      <c r="R10" s="6" t="s">
        <v>4</v>
      </c>
      <c r="S10" s="6"/>
      <c r="T10" s="3" t="s">
        <v>3</v>
      </c>
      <c r="U10" s="4" t="s">
        <v>4</v>
      </c>
      <c r="V10" s="5" t="s">
        <v>3</v>
      </c>
      <c r="W10" s="6"/>
      <c r="X10" s="6" t="s">
        <v>4</v>
      </c>
      <c r="Y10" s="8"/>
      <c r="Z10" s="9" t="e">
        <f t="shared" si="0"/>
        <v>#VALUE!</v>
      </c>
      <c r="AA10" s="9" t="s">
        <v>4</v>
      </c>
      <c r="AB10" s="10" t="e">
        <f t="shared" si="1"/>
        <v>#VALUE!</v>
      </c>
      <c r="AC10" s="8">
        <f t="shared" si="2"/>
        <v>6</v>
      </c>
      <c r="AD10" s="11">
        <f t="shared" si="5"/>
        <v>0</v>
      </c>
      <c r="AE10" s="11">
        <f t="shared" si="6"/>
        <v>1</v>
      </c>
      <c r="AF10" s="11">
        <f>IF(ISBLANK(H10)=1,0,IF(H10&gt;J10,2,IF(H10=J10,1,0)))</f>
        <v>1</v>
      </c>
      <c r="AG10" s="11">
        <f>IF(ISBLANK(K10)=1,0,IF(K10&gt;M10,2,IF(K10=M10,1,0)))</f>
        <v>1</v>
      </c>
      <c r="AH10" s="11">
        <f>IF(ISBLANK(N10)=1,0,IF(N10&gt;P10,2,IF(N10=P10,1,0)))</f>
        <v>1</v>
      </c>
      <c r="AI10" s="11">
        <f>IF(ISBLANK(Q10)=1,0,IF(Q10&gt;S10,2,IF(Q10=S10,1,0)))</f>
        <v>1</v>
      </c>
      <c r="AK10" s="11">
        <f t="shared" si="4"/>
        <v>1</v>
      </c>
    </row>
    <row r="11" spans="1:36" ht="50.25" customHeight="1">
      <c r="A11" s="39" t="s">
        <v>24</v>
      </c>
      <c r="B11" s="7">
        <f>Y4</f>
        <v>4</v>
      </c>
      <c r="C11" s="6" t="s">
        <v>4</v>
      </c>
      <c r="D11" s="8">
        <f>W4</f>
        <v>4</v>
      </c>
      <c r="E11" s="6"/>
      <c r="F11" s="6" t="s">
        <v>4</v>
      </c>
      <c r="G11" s="6"/>
      <c r="H11" s="7"/>
      <c r="I11" s="6" t="s">
        <v>4</v>
      </c>
      <c r="J11" s="8"/>
      <c r="K11" s="6"/>
      <c r="L11" s="6" t="s">
        <v>4</v>
      </c>
      <c r="M11" s="8"/>
      <c r="N11" s="7"/>
      <c r="O11" s="6" t="s">
        <v>4</v>
      </c>
      <c r="P11" s="8"/>
      <c r="Q11" s="6"/>
      <c r="R11" s="6" t="s">
        <v>4</v>
      </c>
      <c r="S11" s="6"/>
      <c r="T11" s="7"/>
      <c r="U11" s="6" t="s">
        <v>4</v>
      </c>
      <c r="V11" s="8"/>
      <c r="W11" s="3" t="s">
        <v>3</v>
      </c>
      <c r="X11" s="4" t="s">
        <v>4</v>
      </c>
      <c r="Y11" s="5" t="s">
        <v>3</v>
      </c>
      <c r="Z11" s="9" t="e">
        <f t="shared" si="0"/>
        <v>#VALUE!</v>
      </c>
      <c r="AA11" s="9" t="s">
        <v>4</v>
      </c>
      <c r="AB11" s="10" t="e">
        <f t="shared" si="1"/>
        <v>#VALUE!</v>
      </c>
      <c r="AC11" s="8">
        <f t="shared" si="2"/>
        <v>7</v>
      </c>
      <c r="AD11" s="11">
        <f t="shared" si="5"/>
        <v>1</v>
      </c>
      <c r="AE11" s="11">
        <f t="shared" si="6"/>
        <v>1</v>
      </c>
      <c r="AF11" s="11">
        <f>IF(ISBLANK(H11)=1,0,IF(H11&gt;J11,2,IF(H11=J11,1,0)))</f>
        <v>1</v>
      </c>
      <c r="AG11" s="11">
        <f>IF(ISBLANK(K11)=1,0,IF(K11&gt;M11,2,IF(K11=M11,1,0)))</f>
        <v>1</v>
      </c>
      <c r="AH11" s="11">
        <f>IF(ISBLANK(N11)=1,0,IF(N11&gt;P11,2,IF(N11=P11,1,0)))</f>
        <v>1</v>
      </c>
      <c r="AI11" s="11">
        <f>IF(ISBLANK(Q11)=1,0,IF(Q11&gt;S11,2,IF(Q11=S11,1,0)))</f>
        <v>1</v>
      </c>
      <c r="AJ11" s="11">
        <f>IF(ISBLANK(T11)=1,0,IF(T11&gt;V11,2,IF(T11=V11,1,0)))</f>
        <v>1</v>
      </c>
    </row>
  </sheetData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Zadražil</cp:lastModifiedBy>
  <cp:lastPrinted>2009-02-04T16:21:08Z</cp:lastPrinted>
  <dcterms:created xsi:type="dcterms:W3CDTF">2009-10-13T07:16:43Z</dcterms:created>
  <dcterms:modified xsi:type="dcterms:W3CDTF">2011-02-21T08:26:05Z</dcterms:modified>
  <cp:category/>
  <cp:version/>
  <cp:contentType/>
  <cp:contentStatus/>
</cp:coreProperties>
</file>